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1170" windowWidth="11715" windowHeight="6375" tabRatio="589" activeTab="0"/>
  </bookViews>
  <sheets>
    <sheet name="Річний план2013 р." sheetId="1" r:id="rId1"/>
    <sheet name="тпв" sheetId="2" r:id="rId2"/>
    <sheet name="ДПЄМ" sheetId="3" r:id="rId3"/>
    <sheet name="Утриман." sheetId="4" r:id="rId4"/>
    <sheet name="Інші" sheetId="5" r:id="rId5"/>
    <sheet name="ВДС" sheetId="6" r:id="rId6"/>
  </sheets>
  <definedNames/>
  <calcPr fullCalcOnLoad="1" fullPrecision="0"/>
</workbook>
</file>

<file path=xl/sharedStrings.xml><?xml version="1.0" encoding="utf-8"?>
<sst xmlns="http://schemas.openxmlformats.org/spreadsheetml/2006/main" count="637" uniqueCount="73">
  <si>
    <t>Директор    КП "ЖЕО"</t>
  </si>
  <si>
    <t>З.С.Гульман</t>
  </si>
  <si>
    <t>Н.І.Білан</t>
  </si>
  <si>
    <t>Начальник ПЕВ</t>
  </si>
  <si>
    <t>Т.І.Кудрявцева</t>
  </si>
  <si>
    <t>Додаткова заробітна плата з неї:</t>
  </si>
  <si>
    <t xml:space="preserve">Основна заробітна плата </t>
  </si>
  <si>
    <t>надбавки</t>
  </si>
  <si>
    <t xml:space="preserve"> доплати</t>
  </si>
  <si>
    <t>1,2,1</t>
  </si>
  <si>
    <t>1,2,2</t>
  </si>
  <si>
    <t>премії, винагороди</t>
  </si>
  <si>
    <t>1,2,3</t>
  </si>
  <si>
    <t>1,2,4</t>
  </si>
  <si>
    <t>оплата праці за невідпрацьований час</t>
  </si>
  <si>
    <t>2,2,1</t>
  </si>
  <si>
    <t>2,2,2</t>
  </si>
  <si>
    <t>2,2,3</t>
  </si>
  <si>
    <t>2,2.4</t>
  </si>
  <si>
    <t>ФОП  ІТР в т.ч.</t>
  </si>
  <si>
    <t>3,2,1</t>
  </si>
  <si>
    <t>3,2,2</t>
  </si>
  <si>
    <t>3,2,3</t>
  </si>
  <si>
    <t>3,2.4</t>
  </si>
  <si>
    <t>ФОП  АУП в т.ч.</t>
  </si>
  <si>
    <t>Основна заробітна плата</t>
  </si>
  <si>
    <t>( тис .грн)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</si>
  <si>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</si>
  <si>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</si>
  <si>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</si>
  <si>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</si>
  <si>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</si>
  <si>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</si>
  <si>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</si>
  <si>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</si>
  <si>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</si>
  <si>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</si>
  <si>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</si>
  <si>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</si>
  <si>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Показники</t>
  </si>
  <si>
    <t>в т.ч.( помісячно)</t>
  </si>
  <si>
    <t>Фонд оплати праці, всього, в т.ч</t>
  </si>
  <si>
    <t>Інші заохочувальні виплати</t>
  </si>
  <si>
    <t>Головний бухгалтер</t>
  </si>
  <si>
    <t>4,2,1</t>
  </si>
  <si>
    <t>4,2,2</t>
  </si>
  <si>
    <t>4,2,3</t>
  </si>
  <si>
    <t>4,2,4</t>
  </si>
  <si>
    <t>м.п.</t>
  </si>
  <si>
    <t>План ФОП всього 2012 рік</t>
  </si>
  <si>
    <t xml:space="preserve"> Основна заробітна плата           </t>
  </si>
  <si>
    <t>Очікуване виконання плану за 2012 рік.</t>
  </si>
  <si>
    <t>План ФОП всього 2013 рік</t>
  </si>
  <si>
    <t xml:space="preserve">Фонд оплати праці комунального підприємства "Житлово-експлуатаційного об єднання "  на 2013 рік    </t>
  </si>
  <si>
    <t>ФОП основних працівників           в т. ч.</t>
  </si>
  <si>
    <t>(дільниці з технічного обслуговування та поточного ремонту внутрішньобудинкових систем</t>
  </si>
  <si>
    <t>Додаток до ФОП №3</t>
  </si>
  <si>
    <t xml:space="preserve"> Додаток до ФОП  № 2</t>
  </si>
  <si>
    <t>Додаток до ФОП № 4</t>
  </si>
  <si>
    <t>Інші</t>
  </si>
  <si>
    <t>Додаток до ФОП № 5</t>
  </si>
  <si>
    <t xml:space="preserve"> ( на послуги з утримання будинків і споруд та прибудинкових територій )</t>
  </si>
  <si>
    <t>Додаток до ФОП   № 1</t>
  </si>
  <si>
    <t>Фактичне виконання плану за 2012 рік.</t>
  </si>
  <si>
    <t xml:space="preserve"> </t>
  </si>
  <si>
    <t>(на спільне використання технологічних мереж)</t>
  </si>
  <si>
    <t xml:space="preserve">                              гарячого та холодного водопостачання, водовідведення, центрального опалення та зливної каналізації)</t>
  </si>
  <si>
    <t>(на послугу "вивезення побутових відходів" дільниця Саночистки )</t>
  </si>
  <si>
    <t xml:space="preserve">Фонд оплати праці комунального підприємства "Житлово-експлуатаційного обєднання "  на 2013 рік    </t>
  </si>
  <si>
    <t xml:space="preserve">     ЗАТВЕРДЖЕНО</t>
  </si>
  <si>
    <t xml:space="preserve">     рішенням виконавчого комітету</t>
  </si>
  <si>
    <t xml:space="preserve">     Южноукраїнської міської ради</t>
  </si>
  <si>
    <t xml:space="preserve">      від 06.11.2013 р.№328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</si>
</sst>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#,##0.000"/>
    <numFmt numFmtId="175" formatCode="0.0000"/>
    <numFmt numFmtId="176" formatCode="#,##0.00\ [$грн.-422]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\ &quot;грн.&quot;"/>
    <numFmt numFmtId="181" formatCode="[$-422]d\ mmmm\ yyyy&quot; р.&quot;"/>
    <numFmt numFmtId="182" formatCode="[$€-2]\ ###,000_);[Red]\([$€-2]\ ###,000\)"/>
    <numFmt numFmtId="183" formatCode="0.00_ ;[Red]\-0.00\ "/>
    <numFmt numFmtId="184" formatCode="0_ ;[Red]\-0\ "/>
    <numFmt numFmtId="185" formatCode="0.000_ ;[Red]\-0.000\ "/>
    <numFmt numFmtId="186" formatCode="#,##0.00\ &quot;грн.&quot;"/>
    <numFmt numFmtId="187" formatCode="#,##0.00\ _г_р_н_."/>
    <numFmt numFmtId="188" formatCode="0.000"/>
    <numFmt numFmtId="189" formatCode="0.000000000"/>
    <numFmt numFmtId="190" formatCode="0.00000"/>
    <numFmt numFmtId="191" formatCode="0.000000"/>
    <numFmt numFmtId="192" formatCode="0.00000000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56"/>
      <name val="Times New Roman"/>
      <family val="1"/>
    </font>
    <font>
      <sz val="10"/>
      <color indexed="10"/>
      <name val="Arial Cyr"/>
      <family val="0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/>
    </xf>
    <xf numFmtId="1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wrapText="1"/>
    </xf>
    <xf numFmtId="173" fontId="10" fillId="0" borderId="2" xfId="0" applyNumberFormat="1" applyFont="1" applyBorder="1" applyAlignment="1">
      <alignment horizontal="center" wrapText="1"/>
    </xf>
    <xf numFmtId="173" fontId="10" fillId="0" borderId="2" xfId="0" applyNumberFormat="1" applyFont="1" applyBorder="1" applyAlignment="1">
      <alignment horizontal="center"/>
    </xf>
    <xf numFmtId="173" fontId="10" fillId="0" borderId="2" xfId="0" applyNumberFormat="1" applyFont="1" applyBorder="1" applyAlignment="1">
      <alignment horizontal="left"/>
    </xf>
    <xf numFmtId="185" fontId="10" fillId="0" borderId="2" xfId="0" applyNumberFormat="1" applyFont="1" applyBorder="1" applyAlignment="1">
      <alignment/>
    </xf>
    <xf numFmtId="14" fontId="10" fillId="0" borderId="2" xfId="0" applyNumberFormat="1" applyFont="1" applyBorder="1" applyAlignment="1">
      <alignment/>
    </xf>
    <xf numFmtId="0" fontId="10" fillId="0" borderId="2" xfId="0" applyFont="1" applyBorder="1" applyAlignment="1">
      <alignment horizontal="center" wrapText="1"/>
    </xf>
    <xf numFmtId="1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2" fontId="10" fillId="0" borderId="2" xfId="0" applyNumberFormat="1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2" fontId="10" fillId="0" borderId="2" xfId="0" applyNumberFormat="1" applyFont="1" applyBorder="1" applyAlignment="1">
      <alignment horizontal="center" wrapText="1"/>
    </xf>
    <xf numFmtId="2" fontId="10" fillId="0" borderId="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" fontId="12" fillId="0" borderId="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2" xfId="0" applyFont="1" applyBorder="1" applyAlignment="1">
      <alignment/>
    </xf>
    <xf numFmtId="0" fontId="14" fillId="0" borderId="2" xfId="0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0" fontId="16" fillId="0" borderId="0" xfId="0" applyFont="1" applyAlignment="1">
      <alignment/>
    </xf>
    <xf numFmtId="173" fontId="14" fillId="0" borderId="2" xfId="0" applyNumberFormat="1" applyFont="1" applyBorder="1" applyAlignment="1">
      <alignment horizontal="center"/>
    </xf>
    <xf numFmtId="173" fontId="14" fillId="0" borderId="2" xfId="0" applyNumberFormat="1" applyFont="1" applyBorder="1" applyAlignment="1">
      <alignment horizontal="center" wrapText="1"/>
    </xf>
    <xf numFmtId="2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wrapText="1"/>
    </xf>
    <xf numFmtId="2" fontId="10" fillId="0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/>
    </xf>
    <xf numFmtId="173" fontId="10" fillId="0" borderId="2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3" xfId="0" applyFont="1" applyBorder="1" applyAlignment="1">
      <alignment/>
    </xf>
    <xf numFmtId="173" fontId="1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2" fontId="10" fillId="0" borderId="2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1" xfId="0" applyFont="1" applyBorder="1" applyAlignment="1">
      <alignment/>
    </xf>
    <xf numFmtId="0" fontId="0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73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173" fontId="10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57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4.125" style="0" customWidth="1"/>
    <col min="2" max="2" width="22.75390625" style="0" customWidth="1"/>
    <col min="3" max="3" width="8.375" style="0" hidden="1" customWidth="1"/>
    <col min="4" max="4" width="8.125" style="0" hidden="1" customWidth="1"/>
    <col min="5" max="5" width="8.25390625" style="0" customWidth="1"/>
    <col min="6" max="6" width="6.875" style="0" customWidth="1"/>
    <col min="7" max="7" width="6.75390625" style="0" customWidth="1"/>
    <col min="8" max="8" width="7.125" style="0" customWidth="1"/>
    <col min="9" max="9" width="6.75390625" style="0" customWidth="1"/>
    <col min="10" max="10" width="6.875" style="0" customWidth="1"/>
    <col min="11" max="11" width="6.75390625" style="0" customWidth="1"/>
    <col min="12" max="12" width="7.25390625" style="0" customWidth="1"/>
    <col min="13" max="13" width="7.00390625" style="0" customWidth="1"/>
    <col min="14" max="14" width="6.75390625" style="51" customWidth="1"/>
    <col min="15" max="15" width="6.625" style="51" customWidth="1"/>
    <col min="16" max="16" width="7.75390625" style="51" customWidth="1"/>
    <col min="17" max="17" width="9.125" style="51" customWidth="1"/>
  </cols>
  <sheetData>
    <row r="3" spans="5:8" ht="12.75">
      <c r="E3" s="75"/>
      <c r="F3" s="75"/>
      <c r="G3" s="75"/>
      <c r="H3" s="75"/>
    </row>
    <row r="4" spans="1:17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 t="s">
        <v>69</v>
      </c>
      <c r="N4" s="7"/>
      <c r="O4" s="7"/>
      <c r="P4" s="7"/>
      <c r="Q4" s="7"/>
    </row>
    <row r="5" spans="1:17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 t="s">
        <v>70</v>
      </c>
      <c r="N5" s="7"/>
      <c r="O5" s="7"/>
      <c r="P5" s="7"/>
      <c r="Q5" s="7"/>
    </row>
    <row r="6" spans="1:17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 t="s">
        <v>71</v>
      </c>
      <c r="N6" s="7"/>
      <c r="O6" s="7"/>
      <c r="P6" s="7"/>
      <c r="Q6" s="7"/>
    </row>
    <row r="7" spans="1:17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 t="s">
        <v>72</v>
      </c>
      <c r="N7" s="7"/>
      <c r="O7" s="7"/>
      <c r="P7" s="7"/>
      <c r="Q7" s="7"/>
    </row>
    <row r="8" spans="1:17" ht="12.75">
      <c r="A8" s="7"/>
      <c r="B8" s="76" t="s">
        <v>53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1:17" ht="12.75">
      <c r="A9" s="7"/>
      <c r="B9" s="9"/>
      <c r="C9" s="8"/>
      <c r="D9" s="8"/>
      <c r="E9" s="10"/>
      <c r="F9" s="10"/>
      <c r="G9" s="10"/>
      <c r="H9" s="10"/>
      <c r="I9" s="10"/>
      <c r="J9" s="10"/>
      <c r="K9" s="10"/>
      <c r="L9" s="10"/>
      <c r="M9" s="9"/>
      <c r="N9" s="9"/>
      <c r="O9" s="9"/>
      <c r="P9" s="8" t="s">
        <v>26</v>
      </c>
      <c r="Q9" s="9"/>
    </row>
    <row r="10" spans="1:19" ht="23.25" customHeight="1">
      <c r="A10" s="77"/>
      <c r="B10" s="77" t="s">
        <v>39</v>
      </c>
      <c r="C10" s="78" t="s">
        <v>49</v>
      </c>
      <c r="D10" s="78" t="s">
        <v>63</v>
      </c>
      <c r="E10" s="78" t="s">
        <v>52</v>
      </c>
      <c r="F10" s="77" t="s">
        <v>40</v>
      </c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S10" s="29"/>
    </row>
    <row r="11" spans="1:19" ht="23.25" customHeight="1">
      <c r="A11" s="77"/>
      <c r="B11" s="77"/>
      <c r="C11" s="78"/>
      <c r="D11" s="78"/>
      <c r="E11" s="78"/>
      <c r="F11" s="11" t="s">
        <v>27</v>
      </c>
      <c r="G11" s="12" t="s">
        <v>28</v>
      </c>
      <c r="H11" s="12" t="s">
        <v>29</v>
      </c>
      <c r="I11" s="12" t="s">
        <v>30</v>
      </c>
      <c r="J11" s="12" t="s">
        <v>31</v>
      </c>
      <c r="K11" s="12" t="s">
        <v>32</v>
      </c>
      <c r="L11" s="12" t="s">
        <v>33</v>
      </c>
      <c r="M11" s="12" t="s">
        <v>34</v>
      </c>
      <c r="N11" s="13" t="s">
        <v>35</v>
      </c>
      <c r="O11" s="12" t="s">
        <v>36</v>
      </c>
      <c r="P11" s="12" t="s">
        <v>37</v>
      </c>
      <c r="Q11" s="12" t="s">
        <v>38</v>
      </c>
      <c r="S11" s="29"/>
    </row>
    <row r="12" spans="1:19" ht="22.5">
      <c r="A12" s="14">
        <v>1</v>
      </c>
      <c r="B12" s="15" t="s">
        <v>41</v>
      </c>
      <c r="C12" s="16">
        <f>C13+C14+C19</f>
        <v>9342.8</v>
      </c>
      <c r="D12" s="16">
        <f>D13+D14+D19</f>
        <v>9648.5</v>
      </c>
      <c r="E12" s="28">
        <f>SUM(F12:Q12)</f>
        <v>11407.19</v>
      </c>
      <c r="F12" s="44">
        <f aca="true" t="shared" si="0" ref="F12:Q12">F13+F14+F19</f>
        <v>967.17</v>
      </c>
      <c r="G12" s="44">
        <f t="shared" si="0"/>
        <v>957.45</v>
      </c>
      <c r="H12" s="44">
        <f t="shared" si="0"/>
        <v>950.95</v>
      </c>
      <c r="I12" s="44">
        <f t="shared" si="0"/>
        <v>897.24</v>
      </c>
      <c r="J12" s="44">
        <f t="shared" si="0"/>
        <v>887.95</v>
      </c>
      <c r="K12" s="44">
        <f t="shared" si="0"/>
        <v>895.81</v>
      </c>
      <c r="L12" s="44">
        <f t="shared" si="0"/>
        <v>889.88</v>
      </c>
      <c r="M12" s="44">
        <f t="shared" si="0"/>
        <v>892.23</v>
      </c>
      <c r="N12" s="28">
        <f>N13+N14+N19</f>
        <v>999.43</v>
      </c>
      <c r="O12" s="28">
        <f t="shared" si="0"/>
        <v>999.95</v>
      </c>
      <c r="P12" s="28">
        <f t="shared" si="0"/>
        <v>999.94</v>
      </c>
      <c r="Q12" s="28">
        <f t="shared" si="0"/>
        <v>1069.19</v>
      </c>
      <c r="S12" s="67"/>
    </row>
    <row r="13" spans="1:19" ht="12.75">
      <c r="A13" s="18">
        <v>1.1</v>
      </c>
      <c r="B13" s="15" t="s">
        <v>6</v>
      </c>
      <c r="C13" s="16">
        <f>C21+C29+C43</f>
        <v>7419.8</v>
      </c>
      <c r="D13" s="16">
        <v>7771.6</v>
      </c>
      <c r="E13" s="28">
        <f>SUM(F13:Q13)</f>
        <v>9504.82</v>
      </c>
      <c r="F13" s="28">
        <f aca="true" t="shared" si="1" ref="F13:Q13">SUM(F21+F29+F43)</f>
        <v>835.75</v>
      </c>
      <c r="G13" s="28">
        <f t="shared" si="1"/>
        <v>846.43</v>
      </c>
      <c r="H13" s="28">
        <f t="shared" si="1"/>
        <v>784.33</v>
      </c>
      <c r="I13" s="28">
        <f t="shared" si="1"/>
        <v>760.42</v>
      </c>
      <c r="J13" s="28">
        <f t="shared" si="1"/>
        <v>753.48</v>
      </c>
      <c r="K13" s="28">
        <f t="shared" si="1"/>
        <v>731.28</v>
      </c>
      <c r="L13" s="28">
        <f t="shared" si="1"/>
        <v>730.5</v>
      </c>
      <c r="M13" s="28">
        <f t="shared" si="1"/>
        <v>738.35</v>
      </c>
      <c r="N13" s="28">
        <f t="shared" si="1"/>
        <v>817.56</v>
      </c>
      <c r="O13" s="28">
        <f t="shared" si="1"/>
        <v>817.06</v>
      </c>
      <c r="P13" s="28">
        <f t="shared" si="1"/>
        <v>821.55</v>
      </c>
      <c r="Q13" s="28">
        <f t="shared" si="1"/>
        <v>868.11</v>
      </c>
      <c r="S13" s="68"/>
    </row>
    <row r="14" spans="1:19" ht="22.5">
      <c r="A14" s="14">
        <v>1.2</v>
      </c>
      <c r="B14" s="15" t="s">
        <v>5</v>
      </c>
      <c r="C14" s="16">
        <f>SUM(C15:C18)</f>
        <v>1857.1</v>
      </c>
      <c r="D14" s="16">
        <f>SUM(D15:D18)</f>
        <v>1823.1</v>
      </c>
      <c r="E14" s="28">
        <f aca="true" t="shared" si="2" ref="E14:Q14">SUM(E15:E18)</f>
        <v>1892.67</v>
      </c>
      <c r="F14" s="28">
        <f t="shared" si="2"/>
        <v>129.82</v>
      </c>
      <c r="G14" s="28">
        <f t="shared" si="2"/>
        <v>110.92</v>
      </c>
      <c r="H14" s="28">
        <f t="shared" si="2"/>
        <v>166.62</v>
      </c>
      <c r="I14" s="28">
        <f t="shared" si="2"/>
        <v>136.82</v>
      </c>
      <c r="J14" s="28">
        <f t="shared" si="2"/>
        <v>134.47</v>
      </c>
      <c r="K14" s="28">
        <f t="shared" si="2"/>
        <v>164.53</v>
      </c>
      <c r="L14" s="28">
        <f t="shared" si="2"/>
        <v>159.38</v>
      </c>
      <c r="M14" s="28">
        <f>SUM(M15:M18)</f>
        <v>153.88</v>
      </c>
      <c r="N14" s="28">
        <f t="shared" si="2"/>
        <v>181.87</v>
      </c>
      <c r="O14" s="28">
        <f t="shared" si="2"/>
        <v>182.89</v>
      </c>
      <c r="P14" s="28">
        <f t="shared" si="2"/>
        <v>178.39</v>
      </c>
      <c r="Q14" s="28">
        <f t="shared" si="2"/>
        <v>193.08</v>
      </c>
      <c r="S14" s="68"/>
    </row>
    <row r="15" spans="1:19" ht="12.75">
      <c r="A15" s="19" t="s">
        <v>9</v>
      </c>
      <c r="B15" s="15" t="s">
        <v>8</v>
      </c>
      <c r="C15" s="16">
        <f>C23+C31+C45</f>
        <v>606.4</v>
      </c>
      <c r="D15" s="16">
        <f>D23+D31+D45</f>
        <v>528.3</v>
      </c>
      <c r="E15" s="28">
        <f>SUM(F15:Q15)</f>
        <v>821.28</v>
      </c>
      <c r="F15" s="28">
        <f aca="true" t="shared" si="3" ref="F15:Q15">SUM(F23+F31+F45)</f>
        <v>61.1</v>
      </c>
      <c r="G15" s="28">
        <f t="shared" si="3"/>
        <v>48.26</v>
      </c>
      <c r="H15" s="28">
        <f t="shared" si="3"/>
        <v>59.85</v>
      </c>
      <c r="I15" s="28">
        <f t="shared" si="3"/>
        <v>62.38</v>
      </c>
      <c r="J15" s="28">
        <f t="shared" si="3"/>
        <v>65.82</v>
      </c>
      <c r="K15" s="28">
        <f t="shared" si="3"/>
        <v>60.71</v>
      </c>
      <c r="L15" s="28">
        <f t="shared" si="3"/>
        <v>52.8</v>
      </c>
      <c r="M15" s="28">
        <f t="shared" si="3"/>
        <v>56.62</v>
      </c>
      <c r="N15" s="28">
        <f t="shared" si="3"/>
        <v>86.11</v>
      </c>
      <c r="O15" s="28">
        <f t="shared" si="3"/>
        <v>87.73</v>
      </c>
      <c r="P15" s="28">
        <f t="shared" si="3"/>
        <v>86.52</v>
      </c>
      <c r="Q15" s="28">
        <f t="shared" si="3"/>
        <v>93.38</v>
      </c>
      <c r="S15" s="68"/>
    </row>
    <row r="16" spans="1:19" ht="12.75">
      <c r="A16" s="20" t="s">
        <v>10</v>
      </c>
      <c r="B16" s="15" t="s">
        <v>7</v>
      </c>
      <c r="C16" s="16">
        <f>C24+C32+C46</f>
        <v>77.5</v>
      </c>
      <c r="D16" s="16">
        <f>D24+D32+D46</f>
        <v>60.7</v>
      </c>
      <c r="E16" s="28">
        <f>SUM(F16:Q16)</f>
        <v>83.69</v>
      </c>
      <c r="F16" s="28">
        <f aca="true" t="shared" si="4" ref="F16:Q16">SUM(F24+F32+F46)</f>
        <v>6.1</v>
      </c>
      <c r="G16" s="28">
        <f t="shared" si="4"/>
        <v>6.12</v>
      </c>
      <c r="H16" s="28">
        <f t="shared" si="4"/>
        <v>4.83</v>
      </c>
      <c r="I16" s="28">
        <f t="shared" si="4"/>
        <v>5.35</v>
      </c>
      <c r="J16" s="28">
        <f t="shared" si="4"/>
        <v>5.66</v>
      </c>
      <c r="K16" s="28">
        <f t="shared" si="4"/>
        <v>5.41</v>
      </c>
      <c r="L16" s="28">
        <f t="shared" si="4"/>
        <v>5.26</v>
      </c>
      <c r="M16" s="28">
        <f t="shared" si="4"/>
        <v>5.14</v>
      </c>
      <c r="N16" s="28">
        <f t="shared" si="4"/>
        <v>9.82</v>
      </c>
      <c r="O16" s="28">
        <f t="shared" si="4"/>
        <v>9.82</v>
      </c>
      <c r="P16" s="28">
        <f t="shared" si="4"/>
        <v>9.82</v>
      </c>
      <c r="Q16" s="28">
        <f t="shared" si="4"/>
        <v>10.36</v>
      </c>
      <c r="S16" s="68"/>
    </row>
    <row r="17" spans="1:19" ht="12.75">
      <c r="A17" s="13" t="s">
        <v>12</v>
      </c>
      <c r="B17" s="13" t="s">
        <v>11</v>
      </c>
      <c r="C17" s="17">
        <f>SUM(C25+C39+C47)</f>
        <v>521.2</v>
      </c>
      <c r="D17" s="17">
        <f>SUM(D25+D39+D47)</f>
        <v>486.7</v>
      </c>
      <c r="E17" s="28">
        <f>SUM(F17:Q17)</f>
        <v>1.9</v>
      </c>
      <c r="F17" s="28">
        <f aca="true" t="shared" si="5" ref="F17:Q17">SUM(F25+F39+F47)</f>
        <v>1.9</v>
      </c>
      <c r="G17" s="28">
        <f t="shared" si="5"/>
        <v>0</v>
      </c>
      <c r="H17" s="28">
        <f t="shared" si="5"/>
        <v>0</v>
      </c>
      <c r="I17" s="28">
        <f t="shared" si="5"/>
        <v>0</v>
      </c>
      <c r="J17" s="28">
        <f t="shared" si="5"/>
        <v>0</v>
      </c>
      <c r="K17" s="28">
        <f t="shared" si="5"/>
        <v>0</v>
      </c>
      <c r="L17" s="28">
        <f t="shared" si="5"/>
        <v>0</v>
      </c>
      <c r="M17" s="28">
        <f t="shared" si="5"/>
        <v>0</v>
      </c>
      <c r="N17" s="28">
        <f t="shared" si="5"/>
        <v>0</v>
      </c>
      <c r="O17" s="28">
        <f t="shared" si="5"/>
        <v>0</v>
      </c>
      <c r="P17" s="28">
        <f t="shared" si="5"/>
        <v>0</v>
      </c>
      <c r="Q17" s="28">
        <f t="shared" si="5"/>
        <v>0</v>
      </c>
      <c r="S17" s="68"/>
    </row>
    <row r="18" spans="1:19" ht="22.5">
      <c r="A18" s="13" t="s">
        <v>13</v>
      </c>
      <c r="B18" s="15" t="s">
        <v>14</v>
      </c>
      <c r="C18" s="16">
        <f>C26+C40+C48</f>
        <v>652</v>
      </c>
      <c r="D18" s="16">
        <f>D26+D40+D48</f>
        <v>747.4</v>
      </c>
      <c r="E18" s="28">
        <f>SUM(F18:Q18)</f>
        <v>985.8</v>
      </c>
      <c r="F18" s="28">
        <f aca="true" t="shared" si="6" ref="F18:Q18">SUM(F26+F40+F48)</f>
        <v>60.72</v>
      </c>
      <c r="G18" s="28">
        <f t="shared" si="6"/>
        <v>56.54</v>
      </c>
      <c r="H18" s="28">
        <f t="shared" si="6"/>
        <v>101.94</v>
      </c>
      <c r="I18" s="28">
        <f t="shared" si="6"/>
        <v>69.09</v>
      </c>
      <c r="J18" s="28">
        <f t="shared" si="6"/>
        <v>62.99</v>
      </c>
      <c r="K18" s="28">
        <f t="shared" si="6"/>
        <v>98.41</v>
      </c>
      <c r="L18" s="28">
        <f t="shared" si="6"/>
        <v>101.32</v>
      </c>
      <c r="M18" s="28">
        <f t="shared" si="6"/>
        <v>92.12</v>
      </c>
      <c r="N18" s="28">
        <f t="shared" si="6"/>
        <v>85.94</v>
      </c>
      <c r="O18" s="28">
        <f t="shared" si="6"/>
        <v>85.34</v>
      </c>
      <c r="P18" s="28">
        <f t="shared" si="6"/>
        <v>82.05</v>
      </c>
      <c r="Q18" s="28">
        <f t="shared" si="6"/>
        <v>89.34</v>
      </c>
      <c r="S18" s="68"/>
    </row>
    <row r="19" spans="1:19" ht="12.75">
      <c r="A19" s="14">
        <v>1.3</v>
      </c>
      <c r="B19" s="15" t="s">
        <v>42</v>
      </c>
      <c r="C19" s="21">
        <f>C27+C41+C49</f>
        <v>65.9</v>
      </c>
      <c r="D19" s="21">
        <f>D27+D41+D49</f>
        <v>53.8</v>
      </c>
      <c r="E19" s="28">
        <f>SUM(F19:Q19)</f>
        <v>9.7</v>
      </c>
      <c r="F19" s="28">
        <f aca="true" t="shared" si="7" ref="F19:Q19">SUM(F27+F41+F49)</f>
        <v>1.6</v>
      </c>
      <c r="G19" s="28">
        <f t="shared" si="7"/>
        <v>0.1</v>
      </c>
      <c r="H19" s="28">
        <f t="shared" si="7"/>
        <v>0</v>
      </c>
      <c r="I19" s="28">
        <f t="shared" si="7"/>
        <v>0</v>
      </c>
      <c r="J19" s="28">
        <f t="shared" si="7"/>
        <v>0</v>
      </c>
      <c r="K19" s="28">
        <f t="shared" si="7"/>
        <v>0</v>
      </c>
      <c r="L19" s="28">
        <f t="shared" si="7"/>
        <v>0</v>
      </c>
      <c r="M19" s="28">
        <f t="shared" si="7"/>
        <v>0</v>
      </c>
      <c r="N19" s="28">
        <f t="shared" si="7"/>
        <v>0</v>
      </c>
      <c r="O19" s="28">
        <f t="shared" si="7"/>
        <v>0</v>
      </c>
      <c r="P19" s="28">
        <f t="shared" si="7"/>
        <v>0</v>
      </c>
      <c r="Q19" s="28">
        <f t="shared" si="7"/>
        <v>8</v>
      </c>
      <c r="S19" s="67"/>
    </row>
    <row r="20" spans="1:19" ht="12.75">
      <c r="A20" s="14">
        <v>2</v>
      </c>
      <c r="B20" s="15" t="s">
        <v>24</v>
      </c>
      <c r="C20" s="21">
        <f>C21+C22+C27</f>
        <v>1665.1</v>
      </c>
      <c r="D20" s="16">
        <f>D21+D22+D27</f>
        <v>1633</v>
      </c>
      <c r="E20" s="28">
        <f>SUM(E27+E22+E21)</f>
        <v>1801.19</v>
      </c>
      <c r="F20" s="28">
        <f aca="true" t="shared" si="8" ref="F20:Q20">F21+F22+F27</f>
        <v>146.7</v>
      </c>
      <c r="G20" s="28">
        <f t="shared" si="8"/>
        <v>145.7</v>
      </c>
      <c r="H20" s="28">
        <f t="shared" si="8"/>
        <v>139.47</v>
      </c>
      <c r="I20" s="28">
        <f t="shared" si="8"/>
        <v>145.16</v>
      </c>
      <c r="J20" s="28">
        <f t="shared" si="8"/>
        <v>142.09</v>
      </c>
      <c r="K20" s="28">
        <f t="shared" si="8"/>
        <v>151.42</v>
      </c>
      <c r="L20" s="28">
        <f t="shared" si="8"/>
        <v>145.8</v>
      </c>
      <c r="M20" s="28">
        <f t="shared" si="8"/>
        <v>148.31</v>
      </c>
      <c r="N20" s="28">
        <f t="shared" si="8"/>
        <v>156.49</v>
      </c>
      <c r="O20" s="28">
        <f t="shared" si="8"/>
        <v>156.34</v>
      </c>
      <c r="P20" s="28">
        <f t="shared" si="8"/>
        <v>156.54</v>
      </c>
      <c r="Q20" s="28">
        <f t="shared" si="8"/>
        <v>167.17</v>
      </c>
      <c r="S20" s="67"/>
    </row>
    <row r="21" spans="1:19" ht="12.75">
      <c r="A21" s="14">
        <v>2.1</v>
      </c>
      <c r="B21" s="15" t="s">
        <v>25</v>
      </c>
      <c r="C21" s="21">
        <v>1421.7</v>
      </c>
      <c r="D21" s="16">
        <v>1343.2</v>
      </c>
      <c r="E21" s="28">
        <f>SUM(F21:Q21)</f>
        <v>1604.96</v>
      </c>
      <c r="F21" s="27">
        <v>130.7</v>
      </c>
      <c r="G21" s="27">
        <v>139.47</v>
      </c>
      <c r="H21" s="27">
        <v>122.71</v>
      </c>
      <c r="I21" s="27">
        <v>129.47</v>
      </c>
      <c r="J21" s="27">
        <v>135.47</v>
      </c>
      <c r="K21" s="27">
        <v>124.21</v>
      </c>
      <c r="L21" s="27">
        <v>126.14</v>
      </c>
      <c r="M21" s="27">
        <v>131.37</v>
      </c>
      <c r="N21" s="27">
        <v>140.23</v>
      </c>
      <c r="O21" s="27">
        <v>139.08</v>
      </c>
      <c r="P21" s="27">
        <v>139.18</v>
      </c>
      <c r="Q21" s="27">
        <v>146.93</v>
      </c>
      <c r="S21" s="67"/>
    </row>
    <row r="22" spans="1:19" ht="22.5">
      <c r="A22" s="14">
        <v>2.2</v>
      </c>
      <c r="B22" s="15" t="s">
        <v>5</v>
      </c>
      <c r="C22" s="21">
        <f>SUM(C23:C26)</f>
        <v>234.3</v>
      </c>
      <c r="D22" s="21">
        <f>SUM(D23:D26)</f>
        <v>280.3</v>
      </c>
      <c r="E22" s="28">
        <f>SUM(F22:Q22)</f>
        <v>196.13</v>
      </c>
      <c r="F22" s="28">
        <f>SUM(F23:F26)</f>
        <v>16</v>
      </c>
      <c r="G22" s="28">
        <f>SUM(G23:G26)</f>
        <v>6.23</v>
      </c>
      <c r="H22" s="28">
        <f>SUM(H23:H26)</f>
        <v>16.76</v>
      </c>
      <c r="I22" s="28">
        <f aca="true" t="shared" si="9" ref="I22:Q22">SUM(I23:I26)</f>
        <v>15.69</v>
      </c>
      <c r="J22" s="28">
        <f t="shared" si="9"/>
        <v>6.62</v>
      </c>
      <c r="K22" s="28">
        <f t="shared" si="9"/>
        <v>27.21</v>
      </c>
      <c r="L22" s="28">
        <f t="shared" si="9"/>
        <v>19.66</v>
      </c>
      <c r="M22" s="28">
        <f t="shared" si="9"/>
        <v>16.94</v>
      </c>
      <c r="N22" s="28">
        <f t="shared" si="9"/>
        <v>16.26</v>
      </c>
      <c r="O22" s="28">
        <f t="shared" si="9"/>
        <v>17.26</v>
      </c>
      <c r="P22" s="28">
        <f t="shared" si="9"/>
        <v>17.36</v>
      </c>
      <c r="Q22" s="28">
        <f t="shared" si="9"/>
        <v>20.14</v>
      </c>
      <c r="S22" s="67"/>
    </row>
    <row r="23" spans="1:19" ht="12.75">
      <c r="A23" s="13" t="s">
        <v>15</v>
      </c>
      <c r="B23" s="13" t="s">
        <v>8</v>
      </c>
      <c r="C23" s="12">
        <v>14.7</v>
      </c>
      <c r="D23" s="12">
        <v>32.8</v>
      </c>
      <c r="E23" s="28">
        <f>SUM(F23:Q23)</f>
        <v>0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S23" s="67"/>
    </row>
    <row r="24" spans="1:19" ht="12.75">
      <c r="A24" s="13" t="s">
        <v>16</v>
      </c>
      <c r="B24" s="15" t="s">
        <v>7</v>
      </c>
      <c r="C24" s="21">
        <v>29.4</v>
      </c>
      <c r="D24" s="21">
        <v>16.7</v>
      </c>
      <c r="E24" s="28">
        <f>SUM(F24:Q24)</f>
        <v>15.24</v>
      </c>
      <c r="F24" s="28">
        <v>1.3</v>
      </c>
      <c r="G24" s="28">
        <v>1.32</v>
      </c>
      <c r="H24" s="28">
        <v>0.66</v>
      </c>
      <c r="I24" s="28">
        <v>1.32</v>
      </c>
      <c r="J24" s="28">
        <v>1.32</v>
      </c>
      <c r="K24" s="28">
        <v>1.32</v>
      </c>
      <c r="L24" s="28">
        <v>1.32</v>
      </c>
      <c r="M24" s="28">
        <v>1.32</v>
      </c>
      <c r="N24" s="28">
        <v>1.32</v>
      </c>
      <c r="O24" s="28">
        <v>1.32</v>
      </c>
      <c r="P24" s="28">
        <v>1.32</v>
      </c>
      <c r="Q24" s="28">
        <v>1.4</v>
      </c>
      <c r="S24" s="67"/>
    </row>
    <row r="25" spans="1:19" ht="12.75">
      <c r="A25" s="13" t="s">
        <v>17</v>
      </c>
      <c r="B25" s="13" t="s">
        <v>11</v>
      </c>
      <c r="C25" s="17">
        <v>98.3</v>
      </c>
      <c r="D25" s="17">
        <v>85.7</v>
      </c>
      <c r="E25" s="28">
        <f>SUM(F25:Q25)</f>
        <v>1.9</v>
      </c>
      <c r="F25" s="28">
        <v>1.9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S25" s="67"/>
    </row>
    <row r="26" spans="1:19" ht="22.5">
      <c r="A26" s="13" t="s">
        <v>18</v>
      </c>
      <c r="B26" s="15" t="s">
        <v>14</v>
      </c>
      <c r="C26" s="21">
        <v>91.9</v>
      </c>
      <c r="D26" s="16">
        <v>145.1</v>
      </c>
      <c r="E26" s="28">
        <f aca="true" t="shared" si="10" ref="E26:E32">SUM(F26:Q26)</f>
        <v>178.99</v>
      </c>
      <c r="F26" s="28">
        <v>12.8</v>
      </c>
      <c r="G26" s="28">
        <v>4.91</v>
      </c>
      <c r="H26" s="28">
        <v>16.1</v>
      </c>
      <c r="I26" s="28">
        <v>14.37</v>
      </c>
      <c r="J26" s="28">
        <v>5.3</v>
      </c>
      <c r="K26" s="28">
        <v>25.89</v>
      </c>
      <c r="L26" s="28">
        <v>18.34</v>
      </c>
      <c r="M26" s="28">
        <v>15.62</v>
      </c>
      <c r="N26" s="28">
        <v>14.94</v>
      </c>
      <c r="O26" s="28">
        <v>15.94</v>
      </c>
      <c r="P26" s="28">
        <v>16.04</v>
      </c>
      <c r="Q26" s="28">
        <v>18.74</v>
      </c>
      <c r="S26" s="67"/>
    </row>
    <row r="27" spans="1:19" ht="12.75">
      <c r="A27" s="18">
        <v>2.3</v>
      </c>
      <c r="B27" s="15" t="s">
        <v>42</v>
      </c>
      <c r="C27" s="21">
        <v>9.1</v>
      </c>
      <c r="D27" s="21">
        <v>9.5</v>
      </c>
      <c r="E27" s="28">
        <f t="shared" si="10"/>
        <v>0.1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>
        <v>0.1</v>
      </c>
      <c r="S27" s="67"/>
    </row>
    <row r="28" spans="1:19" ht="12.75">
      <c r="A28" s="14">
        <v>3</v>
      </c>
      <c r="B28" s="15" t="s">
        <v>19</v>
      </c>
      <c r="C28" s="16">
        <f>C29+C30+C41</f>
        <v>1678.6</v>
      </c>
      <c r="D28" s="16">
        <f>D29+D30+D41</f>
        <v>1660.2</v>
      </c>
      <c r="E28" s="28">
        <f t="shared" si="10"/>
        <v>1790.06</v>
      </c>
      <c r="F28" s="28">
        <f aca="true" t="shared" si="11" ref="F28:Q28">F29+F30+F41</f>
        <v>151.8</v>
      </c>
      <c r="G28" s="28">
        <f t="shared" si="11"/>
        <v>150.36</v>
      </c>
      <c r="H28" s="28">
        <f t="shared" si="11"/>
        <v>142.1</v>
      </c>
      <c r="I28" s="28">
        <f t="shared" si="11"/>
        <v>144.45</v>
      </c>
      <c r="J28" s="28">
        <f t="shared" si="11"/>
        <v>148.31</v>
      </c>
      <c r="K28" s="28">
        <f t="shared" si="11"/>
        <v>140.05</v>
      </c>
      <c r="L28" s="28">
        <f t="shared" si="11"/>
        <v>140.04</v>
      </c>
      <c r="M28" s="28">
        <f t="shared" si="11"/>
        <v>143.85</v>
      </c>
      <c r="N28" s="28">
        <f t="shared" si="11"/>
        <v>154</v>
      </c>
      <c r="O28" s="28">
        <f t="shared" si="11"/>
        <v>154.3</v>
      </c>
      <c r="P28" s="28">
        <f t="shared" si="11"/>
        <v>154.4</v>
      </c>
      <c r="Q28" s="28">
        <f t="shared" si="11"/>
        <v>166.4</v>
      </c>
      <c r="S28" s="67"/>
    </row>
    <row r="29" spans="1:19" ht="12.75">
      <c r="A29" s="14">
        <v>3.1</v>
      </c>
      <c r="B29" s="15" t="s">
        <v>25</v>
      </c>
      <c r="C29" s="21">
        <v>1399.6</v>
      </c>
      <c r="D29" s="21">
        <v>1380.4</v>
      </c>
      <c r="E29" s="28">
        <f t="shared" si="10"/>
        <v>1605.59</v>
      </c>
      <c r="F29" s="28">
        <v>136.2</v>
      </c>
      <c r="G29" s="28">
        <v>136.81</v>
      </c>
      <c r="H29" s="28">
        <v>131.1</v>
      </c>
      <c r="I29" s="28">
        <v>137.21</v>
      </c>
      <c r="J29" s="28">
        <v>137.08</v>
      </c>
      <c r="K29" s="28">
        <v>124.79</v>
      </c>
      <c r="L29" s="28">
        <v>120.41</v>
      </c>
      <c r="M29" s="28">
        <v>122.29</v>
      </c>
      <c r="N29" s="28">
        <v>137.8</v>
      </c>
      <c r="O29" s="28">
        <v>137.8</v>
      </c>
      <c r="P29" s="28">
        <v>137.8</v>
      </c>
      <c r="Q29" s="28">
        <v>146.3</v>
      </c>
      <c r="S29" s="67"/>
    </row>
    <row r="30" spans="1:19" ht="22.5">
      <c r="A30" s="14">
        <v>3.2</v>
      </c>
      <c r="B30" s="15" t="s">
        <v>5</v>
      </c>
      <c r="C30" s="16">
        <f>SUM(C31+C32+C39+C40)</f>
        <v>264.8</v>
      </c>
      <c r="D30" s="16">
        <f>D31+D32+D39+D40</f>
        <v>272.4</v>
      </c>
      <c r="E30" s="28">
        <f t="shared" si="10"/>
        <v>182.37</v>
      </c>
      <c r="F30" s="28">
        <f>SUM(F31:F40)</f>
        <v>15.6</v>
      </c>
      <c r="G30" s="28">
        <f aca="true" t="shared" si="12" ref="G30:Q30">G31+G32+G39+G40</f>
        <v>13.45</v>
      </c>
      <c r="H30" s="28">
        <f t="shared" si="12"/>
        <v>11</v>
      </c>
      <c r="I30" s="28">
        <f t="shared" si="12"/>
        <v>7.24</v>
      </c>
      <c r="J30" s="28">
        <f t="shared" si="12"/>
        <v>11.23</v>
      </c>
      <c r="K30" s="28">
        <f t="shared" si="12"/>
        <v>15.26</v>
      </c>
      <c r="L30" s="28">
        <f t="shared" si="12"/>
        <v>19.63</v>
      </c>
      <c r="M30" s="28">
        <f t="shared" si="12"/>
        <v>21.56</v>
      </c>
      <c r="N30" s="28">
        <f t="shared" si="12"/>
        <v>16.2</v>
      </c>
      <c r="O30" s="28">
        <f t="shared" si="12"/>
        <v>16.5</v>
      </c>
      <c r="P30" s="28">
        <f t="shared" si="12"/>
        <v>16.6</v>
      </c>
      <c r="Q30" s="28">
        <f t="shared" si="12"/>
        <v>18.1</v>
      </c>
      <c r="S30" s="67"/>
    </row>
    <row r="31" spans="1:19" ht="12.75">
      <c r="A31" s="13" t="s">
        <v>20</v>
      </c>
      <c r="B31" s="13" t="s">
        <v>8</v>
      </c>
      <c r="C31" s="17">
        <v>40.6</v>
      </c>
      <c r="D31" s="17">
        <v>31</v>
      </c>
      <c r="E31" s="28">
        <f t="shared" si="10"/>
        <v>39.53</v>
      </c>
      <c r="F31" s="28">
        <v>2.9</v>
      </c>
      <c r="G31" s="28">
        <v>2.97</v>
      </c>
      <c r="H31" s="28">
        <v>2.95</v>
      </c>
      <c r="I31" s="28">
        <v>2.79</v>
      </c>
      <c r="J31" s="28">
        <v>4.32</v>
      </c>
      <c r="K31" s="28">
        <v>2.7</v>
      </c>
      <c r="L31" s="28">
        <v>2.03</v>
      </c>
      <c r="M31" s="28">
        <v>4.27</v>
      </c>
      <c r="N31" s="28">
        <v>3.6</v>
      </c>
      <c r="O31" s="28">
        <v>3.6</v>
      </c>
      <c r="P31" s="28">
        <v>3.6</v>
      </c>
      <c r="Q31" s="28">
        <v>3.8</v>
      </c>
      <c r="S31" s="67"/>
    </row>
    <row r="32" spans="1:19" ht="15" customHeight="1">
      <c r="A32" s="13" t="s">
        <v>21</v>
      </c>
      <c r="B32" s="15" t="s">
        <v>7</v>
      </c>
      <c r="C32" s="21"/>
      <c r="D32" s="16"/>
      <c r="E32" s="28">
        <f t="shared" si="10"/>
        <v>0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S32" s="67"/>
    </row>
    <row r="36" spans="1:19" ht="12.75">
      <c r="A36" s="31"/>
      <c r="B36" s="31"/>
      <c r="C36" s="30"/>
      <c r="D36" s="30"/>
      <c r="E36" s="55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S36" s="67"/>
    </row>
    <row r="37" spans="1:19" ht="18.75" customHeight="1">
      <c r="A37" s="77"/>
      <c r="B37" s="77" t="s">
        <v>39</v>
      </c>
      <c r="C37" s="78" t="s">
        <v>49</v>
      </c>
      <c r="D37" s="78" t="s">
        <v>63</v>
      </c>
      <c r="E37" s="78" t="s">
        <v>52</v>
      </c>
      <c r="F37" s="34"/>
      <c r="G37" s="34"/>
      <c r="H37" s="34"/>
      <c r="I37" s="34"/>
      <c r="J37" s="34"/>
      <c r="K37" s="34"/>
      <c r="L37" s="34"/>
      <c r="M37" s="34"/>
      <c r="N37" s="62"/>
      <c r="O37" s="28"/>
      <c r="P37" s="28"/>
      <c r="Q37" s="28"/>
      <c r="S37" s="67"/>
    </row>
    <row r="38" spans="1:19" ht="16.5" customHeight="1">
      <c r="A38" s="77"/>
      <c r="B38" s="77"/>
      <c r="C38" s="78"/>
      <c r="D38" s="78"/>
      <c r="E38" s="78"/>
      <c r="F38" s="34" t="s">
        <v>27</v>
      </c>
      <c r="G38" s="34" t="s">
        <v>28</v>
      </c>
      <c r="H38" s="34" t="s">
        <v>29</v>
      </c>
      <c r="I38" s="34" t="s">
        <v>30</v>
      </c>
      <c r="J38" s="34" t="s">
        <v>31</v>
      </c>
      <c r="K38" s="34" t="s">
        <v>32</v>
      </c>
      <c r="L38" s="34" t="s">
        <v>33</v>
      </c>
      <c r="M38" s="34" t="s">
        <v>34</v>
      </c>
      <c r="N38" s="62" t="s">
        <v>35</v>
      </c>
      <c r="O38" s="28" t="s">
        <v>36</v>
      </c>
      <c r="P38" s="28" t="s">
        <v>37</v>
      </c>
      <c r="Q38" s="28" t="s">
        <v>38</v>
      </c>
      <c r="S38" s="67"/>
    </row>
    <row r="39" spans="1:19" ht="12.75">
      <c r="A39" s="13" t="s">
        <v>22</v>
      </c>
      <c r="B39" s="13" t="s">
        <v>11</v>
      </c>
      <c r="C39" s="12">
        <v>99.8</v>
      </c>
      <c r="D39" s="12">
        <v>90.2</v>
      </c>
      <c r="E39" s="1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S39" s="67"/>
    </row>
    <row r="40" spans="1:19" ht="22.5">
      <c r="A40" s="13" t="s">
        <v>23</v>
      </c>
      <c r="B40" s="15" t="s">
        <v>14</v>
      </c>
      <c r="C40" s="21">
        <v>124.4</v>
      </c>
      <c r="D40" s="21">
        <v>151.2</v>
      </c>
      <c r="E40" s="28">
        <f>SUM(F40:Q40)</f>
        <v>142.84</v>
      </c>
      <c r="F40" s="28">
        <v>12.7</v>
      </c>
      <c r="G40" s="28">
        <v>10.48</v>
      </c>
      <c r="H40" s="28">
        <v>8.05</v>
      </c>
      <c r="I40" s="28">
        <v>4.45</v>
      </c>
      <c r="J40" s="28">
        <v>6.91</v>
      </c>
      <c r="K40" s="28">
        <v>12.56</v>
      </c>
      <c r="L40" s="28">
        <v>17.6</v>
      </c>
      <c r="M40" s="28">
        <v>17.29</v>
      </c>
      <c r="N40" s="28">
        <v>12.6</v>
      </c>
      <c r="O40" s="28">
        <v>12.9</v>
      </c>
      <c r="P40" s="28">
        <v>13</v>
      </c>
      <c r="Q40" s="28">
        <v>14.3</v>
      </c>
      <c r="S40" s="67"/>
    </row>
    <row r="41" spans="1:19" ht="12.75">
      <c r="A41" s="18">
        <v>3.3</v>
      </c>
      <c r="B41" s="15" t="s">
        <v>42</v>
      </c>
      <c r="C41" s="21">
        <v>14.2</v>
      </c>
      <c r="D41" s="16">
        <v>7.4</v>
      </c>
      <c r="E41" s="28">
        <f>SUM(F41:Q41)</f>
        <v>2.1</v>
      </c>
      <c r="F41" s="28"/>
      <c r="G41" s="44">
        <v>0.1</v>
      </c>
      <c r="H41" s="28"/>
      <c r="I41" s="28"/>
      <c r="J41" s="28"/>
      <c r="K41" s="28"/>
      <c r="L41" s="28"/>
      <c r="M41" s="28"/>
      <c r="N41" s="28"/>
      <c r="O41" s="28"/>
      <c r="P41" s="28"/>
      <c r="Q41" s="28">
        <v>2</v>
      </c>
      <c r="S41" s="67"/>
    </row>
    <row r="42" spans="1:19" ht="22.5">
      <c r="A42" s="14">
        <v>4</v>
      </c>
      <c r="B42" s="15" t="s">
        <v>54</v>
      </c>
      <c r="C42" s="16">
        <f>C44+C43+C49</f>
        <v>5999.1</v>
      </c>
      <c r="D42" s="16">
        <f>D43+D44+D49</f>
        <v>6085.8</v>
      </c>
      <c r="E42" s="28">
        <f aca="true" t="shared" si="13" ref="E42:E49">SUM(F42:Q42)</f>
        <v>7815.94</v>
      </c>
      <c r="F42" s="28">
        <f aca="true" t="shared" si="14" ref="F42:Q42">F43+F44+F49</f>
        <v>668.67</v>
      </c>
      <c r="G42" s="28">
        <f t="shared" si="14"/>
        <v>661.39</v>
      </c>
      <c r="H42" s="28">
        <f t="shared" si="14"/>
        <v>669.38</v>
      </c>
      <c r="I42" s="28">
        <f t="shared" si="14"/>
        <v>607.63</v>
      </c>
      <c r="J42" s="28">
        <f t="shared" si="14"/>
        <v>597.55</v>
      </c>
      <c r="K42" s="28">
        <f t="shared" si="14"/>
        <v>604.34</v>
      </c>
      <c r="L42" s="28">
        <f t="shared" si="14"/>
        <v>604.04</v>
      </c>
      <c r="M42" s="28">
        <f t="shared" si="14"/>
        <v>600.07</v>
      </c>
      <c r="N42" s="28">
        <f t="shared" si="14"/>
        <v>688.94</v>
      </c>
      <c r="O42" s="28">
        <f t="shared" si="14"/>
        <v>689.31</v>
      </c>
      <c r="P42" s="28">
        <f t="shared" si="14"/>
        <v>689</v>
      </c>
      <c r="Q42" s="28">
        <f t="shared" si="14"/>
        <v>735.62</v>
      </c>
      <c r="S42" s="67"/>
    </row>
    <row r="43" spans="1:19" ht="12.75">
      <c r="A43" s="14">
        <v>4.1</v>
      </c>
      <c r="B43" s="15" t="s">
        <v>50</v>
      </c>
      <c r="C43" s="21">
        <v>4598.5</v>
      </c>
      <c r="D43" s="16">
        <v>4778.5</v>
      </c>
      <c r="E43" s="28">
        <f t="shared" si="13"/>
        <v>6294.27</v>
      </c>
      <c r="F43" s="28">
        <v>568.85</v>
      </c>
      <c r="G43" s="28">
        <v>570.15</v>
      </c>
      <c r="H43" s="28">
        <v>530.52</v>
      </c>
      <c r="I43" s="28">
        <v>493.74</v>
      </c>
      <c r="J43" s="28">
        <v>480.93</v>
      </c>
      <c r="K43" s="28">
        <v>482.28</v>
      </c>
      <c r="L43" s="28">
        <v>483.95</v>
      </c>
      <c r="M43" s="28">
        <v>484.69</v>
      </c>
      <c r="N43" s="28">
        <v>539.53</v>
      </c>
      <c r="O43" s="28">
        <v>540.18</v>
      </c>
      <c r="P43" s="28">
        <v>544.57</v>
      </c>
      <c r="Q43" s="28">
        <v>574.88</v>
      </c>
      <c r="S43" s="67"/>
    </row>
    <row r="44" spans="1:19" ht="22.5">
      <c r="A44" s="12">
        <v>4.2</v>
      </c>
      <c r="B44" s="25" t="s">
        <v>5</v>
      </c>
      <c r="C44" s="16">
        <f>SUM(C45:C48)</f>
        <v>1358</v>
      </c>
      <c r="D44" s="16">
        <f>D45+D46+D47+D48</f>
        <v>1270.4</v>
      </c>
      <c r="E44" s="28">
        <f t="shared" si="13"/>
        <v>1514.17</v>
      </c>
      <c r="F44" s="28">
        <f aca="true" t="shared" si="15" ref="F44:M44">SUM(F45:F48)</f>
        <v>98.22</v>
      </c>
      <c r="G44" s="28">
        <f t="shared" si="15"/>
        <v>91.24</v>
      </c>
      <c r="H44" s="28">
        <f t="shared" si="15"/>
        <v>138.86</v>
      </c>
      <c r="I44" s="28">
        <f t="shared" si="15"/>
        <v>113.89</v>
      </c>
      <c r="J44" s="28">
        <f t="shared" si="15"/>
        <v>116.62</v>
      </c>
      <c r="K44" s="28">
        <f t="shared" si="15"/>
        <v>122.06</v>
      </c>
      <c r="L44" s="28">
        <f t="shared" si="15"/>
        <v>120.09</v>
      </c>
      <c r="M44" s="28">
        <f t="shared" si="15"/>
        <v>115.38</v>
      </c>
      <c r="N44" s="28">
        <f>SUM(N45:N48)</f>
        <v>149.41</v>
      </c>
      <c r="O44" s="28">
        <f>SUM(O45:O48)</f>
        <v>149.13</v>
      </c>
      <c r="P44" s="28">
        <f>SUM(P45:P48)</f>
        <v>144.43</v>
      </c>
      <c r="Q44" s="28">
        <f>SUM(Q45:Q48)</f>
        <v>154.84</v>
      </c>
      <c r="S44" s="67"/>
    </row>
    <row r="45" spans="1:19" ht="12.75">
      <c r="A45" s="13" t="s">
        <v>44</v>
      </c>
      <c r="B45" s="15" t="s">
        <v>8</v>
      </c>
      <c r="C45" s="21">
        <v>551.1</v>
      </c>
      <c r="D45" s="21">
        <v>464.5</v>
      </c>
      <c r="E45" s="28">
        <f t="shared" si="13"/>
        <v>781.75</v>
      </c>
      <c r="F45" s="28">
        <v>58.2</v>
      </c>
      <c r="G45" s="28">
        <v>45.29</v>
      </c>
      <c r="H45" s="28">
        <v>56.9</v>
      </c>
      <c r="I45" s="28">
        <v>59.59</v>
      </c>
      <c r="J45" s="28">
        <v>61.5</v>
      </c>
      <c r="K45" s="28">
        <v>58.01</v>
      </c>
      <c r="L45" s="28">
        <v>50.77</v>
      </c>
      <c r="M45" s="28">
        <v>52.35</v>
      </c>
      <c r="N45" s="28">
        <v>82.51</v>
      </c>
      <c r="O45" s="28">
        <v>84.13</v>
      </c>
      <c r="P45" s="28">
        <v>82.92</v>
      </c>
      <c r="Q45" s="28">
        <v>89.58</v>
      </c>
      <c r="S45" s="67"/>
    </row>
    <row r="46" spans="1:19" ht="12.75">
      <c r="A46" s="13" t="s">
        <v>45</v>
      </c>
      <c r="B46" s="15" t="s">
        <v>7</v>
      </c>
      <c r="C46" s="21">
        <v>48.1</v>
      </c>
      <c r="D46" s="16">
        <v>44</v>
      </c>
      <c r="E46" s="28">
        <f t="shared" si="13"/>
        <v>68.45</v>
      </c>
      <c r="F46" s="28">
        <v>4.8</v>
      </c>
      <c r="G46" s="28">
        <v>4.8</v>
      </c>
      <c r="H46" s="28">
        <v>4.17</v>
      </c>
      <c r="I46" s="28">
        <v>4.03</v>
      </c>
      <c r="J46" s="28">
        <v>4.34</v>
      </c>
      <c r="K46" s="28">
        <v>4.09</v>
      </c>
      <c r="L46" s="28">
        <v>3.94</v>
      </c>
      <c r="M46" s="28">
        <v>3.82</v>
      </c>
      <c r="N46" s="28">
        <v>8.5</v>
      </c>
      <c r="O46" s="28">
        <v>8.5</v>
      </c>
      <c r="P46" s="28">
        <v>8.5</v>
      </c>
      <c r="Q46" s="28">
        <v>8.96</v>
      </c>
      <c r="S46" s="67"/>
    </row>
    <row r="47" spans="1:19" ht="12.75">
      <c r="A47" s="13" t="s">
        <v>46</v>
      </c>
      <c r="B47" s="15" t="s">
        <v>11</v>
      </c>
      <c r="C47" s="21">
        <v>323.1</v>
      </c>
      <c r="D47" s="21">
        <v>310.8</v>
      </c>
      <c r="E47" s="28">
        <f t="shared" si="13"/>
        <v>0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S47" s="67"/>
    </row>
    <row r="48" spans="1:19" ht="22.5">
      <c r="A48" s="14" t="s">
        <v>47</v>
      </c>
      <c r="B48" s="15" t="s">
        <v>14</v>
      </c>
      <c r="C48" s="21">
        <v>435.7</v>
      </c>
      <c r="D48" s="21">
        <v>451.1</v>
      </c>
      <c r="E48" s="28">
        <f t="shared" si="13"/>
        <v>663.97</v>
      </c>
      <c r="F48" s="28">
        <v>35.22</v>
      </c>
      <c r="G48" s="28">
        <v>41.15</v>
      </c>
      <c r="H48" s="28">
        <v>77.79</v>
      </c>
      <c r="I48" s="28">
        <v>50.27</v>
      </c>
      <c r="J48" s="28">
        <v>50.78</v>
      </c>
      <c r="K48" s="28">
        <v>59.96</v>
      </c>
      <c r="L48" s="28">
        <v>65.38</v>
      </c>
      <c r="M48" s="28">
        <v>59.21</v>
      </c>
      <c r="N48" s="28">
        <v>58.4</v>
      </c>
      <c r="O48" s="28">
        <v>56.5</v>
      </c>
      <c r="P48" s="28">
        <v>53.01</v>
      </c>
      <c r="Q48" s="28">
        <v>56.3</v>
      </c>
      <c r="S48" s="29"/>
    </row>
    <row r="49" spans="1:17" ht="12.75">
      <c r="A49" s="14">
        <v>4.3</v>
      </c>
      <c r="B49" s="15" t="s">
        <v>42</v>
      </c>
      <c r="C49" s="21">
        <v>42.6</v>
      </c>
      <c r="D49" s="21">
        <v>36.9</v>
      </c>
      <c r="E49" s="28">
        <f t="shared" si="13"/>
        <v>7.5</v>
      </c>
      <c r="F49" s="28">
        <v>1.6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>
        <v>5.9</v>
      </c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26" t="s">
        <v>48</v>
      </c>
      <c r="C53" s="26"/>
      <c r="D53" s="26"/>
      <c r="E53" s="1" t="s">
        <v>0</v>
      </c>
      <c r="F53" s="1"/>
      <c r="G53" s="1"/>
      <c r="H53" s="1"/>
      <c r="I53" s="1"/>
      <c r="J53" s="1" t="s">
        <v>1</v>
      </c>
      <c r="K53" s="1"/>
      <c r="L53" s="1"/>
      <c r="M53" s="1"/>
      <c r="N53" s="1"/>
      <c r="O53" s="1"/>
      <c r="P53" s="1"/>
      <c r="Q53" s="1"/>
    </row>
    <row r="54" spans="1:17" ht="12.75">
      <c r="A54" s="1"/>
      <c r="B54" s="26"/>
      <c r="C54" s="26"/>
      <c r="D54" s="2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 t="s">
        <v>43</v>
      </c>
      <c r="F55" s="1"/>
      <c r="G55" s="1"/>
      <c r="H55" s="1"/>
      <c r="I55" s="1"/>
      <c r="J55" s="1" t="s">
        <v>2</v>
      </c>
      <c r="K55" s="1"/>
      <c r="L55" s="1"/>
      <c r="M55" s="1"/>
      <c r="N55" s="1"/>
      <c r="O55" s="1"/>
      <c r="P55" s="1"/>
      <c r="Q55" s="1"/>
    </row>
    <row r="56" spans="1:1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1"/>
      <c r="B57" s="1"/>
      <c r="C57" s="1"/>
      <c r="D57" s="1"/>
      <c r="E57" s="1" t="s">
        <v>3</v>
      </c>
      <c r="F57" s="1"/>
      <c r="G57" s="1"/>
      <c r="H57" s="1"/>
      <c r="I57" s="1"/>
      <c r="J57" s="1" t="s">
        <v>4</v>
      </c>
      <c r="K57" s="1"/>
      <c r="L57" s="1"/>
      <c r="M57" s="1"/>
      <c r="N57" s="1"/>
      <c r="O57" s="1"/>
      <c r="P57" s="1"/>
      <c r="Q57" s="1"/>
    </row>
  </sheetData>
  <mergeCells count="12">
    <mergeCell ref="E37:E38"/>
    <mergeCell ref="A37:A38"/>
    <mergeCell ref="B37:B38"/>
    <mergeCell ref="C37:C38"/>
    <mergeCell ref="D37:D38"/>
    <mergeCell ref="B8:Q8"/>
    <mergeCell ref="A10:A11"/>
    <mergeCell ref="B10:B11"/>
    <mergeCell ref="C10:C11"/>
    <mergeCell ref="D10:D11"/>
    <mergeCell ref="E10:E11"/>
    <mergeCell ref="F10:Q10"/>
  </mergeCells>
  <printOptions/>
  <pageMargins left="0.75" right="0.75" top="0.75" bottom="0.59" header="0.22" footer="0.23"/>
  <pageSetup horizontalDpi="600" verticalDpi="600" orientation="landscape" paperSize="9" scale="105" r:id="rId1"/>
  <rowBreaks count="2" manualBreakCount="2">
    <brk id="3" max="255" man="1"/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7:Q61"/>
  <sheetViews>
    <sheetView workbookViewId="0" topLeftCell="A10">
      <selection activeCell="S10" sqref="S10"/>
    </sheetView>
  </sheetViews>
  <sheetFormatPr defaultColWidth="9.00390625" defaultRowHeight="12.75"/>
  <cols>
    <col min="1" max="1" width="4.125" style="0" customWidth="1"/>
    <col min="2" max="2" width="24.375" style="0" customWidth="1"/>
    <col min="3" max="4" width="0" style="0" hidden="1" customWidth="1"/>
    <col min="5" max="5" width="8.00390625" style="0" customWidth="1"/>
    <col min="6" max="6" width="6.875" style="0" customWidth="1"/>
    <col min="7" max="7" width="6.75390625" style="0" customWidth="1"/>
    <col min="8" max="8" width="7.375" style="0" customWidth="1"/>
    <col min="9" max="9" width="7.00390625" style="0" customWidth="1"/>
    <col min="10" max="10" width="7.125" style="0" customWidth="1"/>
    <col min="11" max="11" width="7.875" style="0" customWidth="1"/>
    <col min="12" max="12" width="7.375" style="0" customWidth="1"/>
    <col min="13" max="13" width="7.875" style="0" customWidth="1"/>
    <col min="14" max="14" width="7.75390625" style="51" customWidth="1"/>
    <col min="15" max="15" width="7.625" style="51" customWidth="1"/>
    <col min="16" max="17" width="9.125" style="51" customWidth="1"/>
  </cols>
  <sheetData>
    <row r="7" spans="14:17" ht="12.75">
      <c r="N7" s="56"/>
      <c r="O7" s="56" t="s">
        <v>56</v>
      </c>
      <c r="P7" s="56"/>
      <c r="Q7" s="56"/>
    </row>
    <row r="9" spans="1:17" ht="15">
      <c r="A9" s="7"/>
      <c r="B9" s="82" t="s">
        <v>53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17" ht="15">
      <c r="A10" s="7"/>
      <c r="B10" s="63"/>
      <c r="C10" s="58"/>
      <c r="D10" s="58"/>
      <c r="E10" s="65"/>
      <c r="F10" s="65" t="s">
        <v>67</v>
      </c>
      <c r="G10" s="65"/>
      <c r="H10" s="65"/>
      <c r="I10" s="65"/>
      <c r="J10" s="65"/>
      <c r="K10" s="65"/>
      <c r="L10" s="65"/>
      <c r="M10" s="65"/>
      <c r="N10" s="63"/>
      <c r="O10" s="63"/>
      <c r="P10" s="58" t="s">
        <v>26</v>
      </c>
      <c r="Q10" s="63"/>
    </row>
    <row r="11" spans="1:17" ht="12.75">
      <c r="A11" s="83"/>
      <c r="B11" s="83" t="s">
        <v>39</v>
      </c>
      <c r="C11" s="85" t="s">
        <v>49</v>
      </c>
      <c r="D11" s="85" t="s">
        <v>51</v>
      </c>
      <c r="E11" s="85" t="s">
        <v>52</v>
      </c>
      <c r="F11" s="79" t="s">
        <v>40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/>
    </row>
    <row r="12" spans="1:17" ht="41.25" customHeight="1">
      <c r="A12" s="84"/>
      <c r="B12" s="84"/>
      <c r="C12" s="86"/>
      <c r="D12" s="86"/>
      <c r="E12" s="86"/>
      <c r="F12" s="11" t="s">
        <v>27</v>
      </c>
      <c r="G12" s="12" t="s">
        <v>28</v>
      </c>
      <c r="H12" s="12" t="s">
        <v>29</v>
      </c>
      <c r="I12" s="12" t="s">
        <v>30</v>
      </c>
      <c r="J12" s="12" t="s">
        <v>31</v>
      </c>
      <c r="K12" s="12" t="s">
        <v>32</v>
      </c>
      <c r="L12" s="12" t="s">
        <v>33</v>
      </c>
      <c r="M12" s="12" t="s">
        <v>34</v>
      </c>
      <c r="N12" s="13" t="s">
        <v>35</v>
      </c>
      <c r="O12" s="12" t="s">
        <v>36</v>
      </c>
      <c r="P12" s="12" t="s">
        <v>37</v>
      </c>
      <c r="Q12" s="12" t="s">
        <v>38</v>
      </c>
    </row>
    <row r="13" spans="1:17" ht="12.75">
      <c r="A13" s="14">
        <v>1</v>
      </c>
      <c r="B13" s="15" t="s">
        <v>41</v>
      </c>
      <c r="C13" s="16">
        <f>C14+C15+C20</f>
        <v>9342.8</v>
      </c>
      <c r="D13" s="16">
        <f>D14+D15+D20</f>
        <v>9699.9</v>
      </c>
      <c r="E13" s="28">
        <f>SUM(F13:Q13)</f>
        <v>935.97</v>
      </c>
      <c r="F13" s="44">
        <f aca="true" t="shared" si="0" ref="F13:Q13">F14+F15+F20</f>
        <v>72.45</v>
      </c>
      <c r="G13" s="44">
        <f t="shared" si="0"/>
        <v>70.92</v>
      </c>
      <c r="H13" s="44">
        <f t="shared" si="0"/>
        <v>73.78</v>
      </c>
      <c r="I13" s="44">
        <f t="shared" si="0"/>
        <v>74.91</v>
      </c>
      <c r="J13" s="44">
        <f t="shared" si="0"/>
        <v>79.1</v>
      </c>
      <c r="K13" s="44">
        <f t="shared" si="0"/>
        <v>72.72</v>
      </c>
      <c r="L13" s="44">
        <f t="shared" si="0"/>
        <v>73.55</v>
      </c>
      <c r="M13" s="44">
        <f t="shared" si="0"/>
        <v>73.2</v>
      </c>
      <c r="N13" s="44">
        <f>N14+N15+N20</f>
        <v>84.95</v>
      </c>
      <c r="O13" s="28">
        <f t="shared" si="0"/>
        <v>84.95</v>
      </c>
      <c r="P13" s="28">
        <f t="shared" si="0"/>
        <v>84.95</v>
      </c>
      <c r="Q13" s="28">
        <f t="shared" si="0"/>
        <v>90.49</v>
      </c>
    </row>
    <row r="14" spans="1:17" ht="12.75">
      <c r="A14" s="18">
        <v>1.1</v>
      </c>
      <c r="B14" s="15" t="s">
        <v>6</v>
      </c>
      <c r="C14" s="16">
        <f>C22+C30+C44</f>
        <v>7419.8</v>
      </c>
      <c r="D14" s="16">
        <v>7825.2</v>
      </c>
      <c r="E14" s="28">
        <f>SUM(F14:Q14)</f>
        <v>765</v>
      </c>
      <c r="F14" s="28">
        <f aca="true" t="shared" si="1" ref="F14:Q14">SUM(F22+F30+F44)</f>
        <v>64.58</v>
      </c>
      <c r="G14" s="28">
        <f t="shared" si="1"/>
        <v>63.05</v>
      </c>
      <c r="H14" s="28">
        <f t="shared" si="1"/>
        <v>59.62</v>
      </c>
      <c r="I14" s="28">
        <f t="shared" si="1"/>
        <v>63.7</v>
      </c>
      <c r="J14" s="28">
        <f t="shared" si="1"/>
        <v>63.01</v>
      </c>
      <c r="K14" s="28">
        <f t="shared" si="1"/>
        <v>58.35</v>
      </c>
      <c r="L14" s="28">
        <f t="shared" si="1"/>
        <v>62.21</v>
      </c>
      <c r="M14" s="28">
        <f t="shared" si="1"/>
        <v>63.89</v>
      </c>
      <c r="N14" s="28">
        <f t="shared" si="1"/>
        <v>65.63</v>
      </c>
      <c r="O14" s="28">
        <f t="shared" si="1"/>
        <v>65.63</v>
      </c>
      <c r="P14" s="28">
        <f t="shared" si="1"/>
        <v>65.63</v>
      </c>
      <c r="Q14" s="28">
        <f t="shared" si="1"/>
        <v>69.7</v>
      </c>
    </row>
    <row r="15" spans="1:17" ht="12.75">
      <c r="A15" s="14">
        <v>1.2</v>
      </c>
      <c r="B15" s="15" t="s">
        <v>5</v>
      </c>
      <c r="C15" s="16">
        <f>SUM(C16:C19)</f>
        <v>1857.1</v>
      </c>
      <c r="D15" s="16">
        <f>SUM(D16:D19)</f>
        <v>1817.8</v>
      </c>
      <c r="E15" s="28">
        <f aca="true" t="shared" si="2" ref="E15:Q15">SUM(E16:E19)</f>
        <v>170.43</v>
      </c>
      <c r="F15" s="28">
        <f t="shared" si="2"/>
        <v>7.6</v>
      </c>
      <c r="G15" s="28">
        <f t="shared" si="2"/>
        <v>7.87</v>
      </c>
      <c r="H15" s="28">
        <f t="shared" si="2"/>
        <v>14.16</v>
      </c>
      <c r="I15" s="28">
        <f t="shared" si="2"/>
        <v>11.21</v>
      </c>
      <c r="J15" s="28">
        <f t="shared" si="2"/>
        <v>16.09</v>
      </c>
      <c r="K15" s="28">
        <f t="shared" si="2"/>
        <v>14.37</v>
      </c>
      <c r="L15" s="28">
        <f t="shared" si="2"/>
        <v>11.34</v>
      </c>
      <c r="M15" s="28">
        <f t="shared" si="2"/>
        <v>9.31</v>
      </c>
      <c r="N15" s="28">
        <f>SUM(N16:N19)</f>
        <v>19.32</v>
      </c>
      <c r="O15" s="28">
        <f t="shared" si="2"/>
        <v>19.32</v>
      </c>
      <c r="P15" s="28">
        <f t="shared" si="2"/>
        <v>19.32</v>
      </c>
      <c r="Q15" s="28">
        <f t="shared" si="2"/>
        <v>20.52</v>
      </c>
    </row>
    <row r="16" spans="1:17" ht="12.75">
      <c r="A16" s="19" t="s">
        <v>9</v>
      </c>
      <c r="B16" s="15" t="s">
        <v>8</v>
      </c>
      <c r="C16" s="16">
        <f>C24+C32+C46</f>
        <v>606.4</v>
      </c>
      <c r="D16" s="16">
        <f>D24+D32+D46</f>
        <v>533.2</v>
      </c>
      <c r="E16" s="28">
        <f>SUM(F16:Q16)</f>
        <v>47.86</v>
      </c>
      <c r="F16" s="28">
        <f aca="true" t="shared" si="3" ref="F16:Q16">SUM(F24+F32+F46)</f>
        <v>2.34</v>
      </c>
      <c r="G16" s="28">
        <f t="shared" si="3"/>
        <v>0.67</v>
      </c>
      <c r="H16" s="28">
        <f t="shared" si="3"/>
        <v>2.04</v>
      </c>
      <c r="I16" s="28">
        <f t="shared" si="3"/>
        <v>0.68</v>
      </c>
      <c r="J16" s="28">
        <f t="shared" si="3"/>
        <v>5.2</v>
      </c>
      <c r="K16" s="28">
        <f t="shared" si="3"/>
        <v>3.23</v>
      </c>
      <c r="L16" s="28">
        <f t="shared" si="3"/>
        <v>0.82</v>
      </c>
      <c r="M16" s="28">
        <f t="shared" si="3"/>
        <v>2.17</v>
      </c>
      <c r="N16" s="28">
        <f t="shared" si="3"/>
        <v>7.56</v>
      </c>
      <c r="O16" s="28">
        <f t="shared" si="3"/>
        <v>7.56</v>
      </c>
      <c r="P16" s="28">
        <f t="shared" si="3"/>
        <v>7.56</v>
      </c>
      <c r="Q16" s="28">
        <f t="shared" si="3"/>
        <v>8.03</v>
      </c>
    </row>
    <row r="17" spans="1:17" ht="12.75">
      <c r="A17" s="20" t="s">
        <v>10</v>
      </c>
      <c r="B17" s="15" t="s">
        <v>7</v>
      </c>
      <c r="C17" s="16">
        <f>C25+C33+C47</f>
        <v>77.5</v>
      </c>
      <c r="D17" s="16">
        <f>D25+D33+D47</f>
        <v>60.5</v>
      </c>
      <c r="E17" s="28">
        <f>SUM(F17:Q17)</f>
        <v>46.92</v>
      </c>
      <c r="F17" s="28">
        <f aca="true" t="shared" si="4" ref="F17:Q17">SUM(F25+F33+F47)</f>
        <v>3.87</v>
      </c>
      <c r="G17" s="28">
        <f t="shared" si="4"/>
        <v>3.12</v>
      </c>
      <c r="H17" s="28">
        <f t="shared" si="4"/>
        <v>3.46</v>
      </c>
      <c r="I17" s="28">
        <f t="shared" si="4"/>
        <v>3.27</v>
      </c>
      <c r="J17" s="28">
        <f t="shared" si="4"/>
        <v>3.37</v>
      </c>
      <c r="K17" s="28">
        <f t="shared" si="4"/>
        <v>3.31</v>
      </c>
      <c r="L17" s="28">
        <f t="shared" si="4"/>
        <v>3.35</v>
      </c>
      <c r="M17" s="28">
        <f t="shared" si="4"/>
        <v>3.43</v>
      </c>
      <c r="N17" s="28">
        <f t="shared" si="4"/>
        <v>4.86</v>
      </c>
      <c r="O17" s="28">
        <f t="shared" si="4"/>
        <v>4.86</v>
      </c>
      <c r="P17" s="28">
        <f t="shared" si="4"/>
        <v>4.86</v>
      </c>
      <c r="Q17" s="28">
        <f t="shared" si="4"/>
        <v>5.16</v>
      </c>
    </row>
    <row r="18" spans="1:17" ht="12.75">
      <c r="A18" s="13" t="s">
        <v>12</v>
      </c>
      <c r="B18" s="13" t="s">
        <v>11</v>
      </c>
      <c r="C18" s="17">
        <f>SUM(C26+C34+C48)</f>
        <v>521.2</v>
      </c>
      <c r="D18" s="17">
        <f>SUM(D26+D34+D48)</f>
        <v>495.4</v>
      </c>
      <c r="E18" s="28">
        <f>SUM(F18:Q18)</f>
        <v>0</v>
      </c>
      <c r="F18" s="28">
        <f aca="true" t="shared" si="5" ref="F18:Q18">SUM(F26+F34+F48)</f>
        <v>0</v>
      </c>
      <c r="G18" s="28">
        <f t="shared" si="5"/>
        <v>0</v>
      </c>
      <c r="H18" s="28">
        <f t="shared" si="5"/>
        <v>0</v>
      </c>
      <c r="I18" s="28">
        <f t="shared" si="5"/>
        <v>0</v>
      </c>
      <c r="J18" s="28">
        <f t="shared" si="5"/>
        <v>0</v>
      </c>
      <c r="K18" s="28">
        <f t="shared" si="5"/>
        <v>0</v>
      </c>
      <c r="L18" s="28">
        <f t="shared" si="5"/>
        <v>0</v>
      </c>
      <c r="M18" s="28">
        <f t="shared" si="5"/>
        <v>0</v>
      </c>
      <c r="N18" s="28">
        <f t="shared" si="5"/>
        <v>0</v>
      </c>
      <c r="O18" s="28">
        <f t="shared" si="5"/>
        <v>0</v>
      </c>
      <c r="P18" s="28">
        <f t="shared" si="5"/>
        <v>0</v>
      </c>
      <c r="Q18" s="28">
        <f t="shared" si="5"/>
        <v>0</v>
      </c>
    </row>
    <row r="19" spans="1:17" ht="22.5">
      <c r="A19" s="13" t="s">
        <v>13</v>
      </c>
      <c r="B19" s="15" t="s">
        <v>14</v>
      </c>
      <c r="C19" s="16">
        <f>C27+C35+C49</f>
        <v>652</v>
      </c>
      <c r="D19" s="16">
        <f>D27+D35+D49</f>
        <v>728.7</v>
      </c>
      <c r="E19" s="28">
        <f>SUM(F19:Q19)</f>
        <v>75.65</v>
      </c>
      <c r="F19" s="28">
        <f aca="true" t="shared" si="6" ref="F19:Q19">SUM(F27+F35+F49)</f>
        <v>1.39</v>
      </c>
      <c r="G19" s="28">
        <f t="shared" si="6"/>
        <v>4.08</v>
      </c>
      <c r="H19" s="28">
        <f t="shared" si="6"/>
        <v>8.66</v>
      </c>
      <c r="I19" s="28">
        <f t="shared" si="6"/>
        <v>7.26</v>
      </c>
      <c r="J19" s="28">
        <f t="shared" si="6"/>
        <v>7.52</v>
      </c>
      <c r="K19" s="28">
        <f t="shared" si="6"/>
        <v>7.83</v>
      </c>
      <c r="L19" s="28">
        <f t="shared" si="6"/>
        <v>7.17</v>
      </c>
      <c r="M19" s="28">
        <f t="shared" si="6"/>
        <v>3.71</v>
      </c>
      <c r="N19" s="28">
        <f t="shared" si="6"/>
        <v>6.9</v>
      </c>
      <c r="O19" s="28">
        <f t="shared" si="6"/>
        <v>6.9</v>
      </c>
      <c r="P19" s="28">
        <f t="shared" si="6"/>
        <v>6.9</v>
      </c>
      <c r="Q19" s="28">
        <f t="shared" si="6"/>
        <v>7.33</v>
      </c>
    </row>
    <row r="20" spans="1:17" ht="12.75">
      <c r="A20" s="14">
        <v>1.3</v>
      </c>
      <c r="B20" s="15" t="s">
        <v>42</v>
      </c>
      <c r="C20" s="21">
        <f>C28+C36+C50</f>
        <v>65.9</v>
      </c>
      <c r="D20" s="21">
        <f>D28+D36+D50</f>
        <v>56.9</v>
      </c>
      <c r="E20" s="28">
        <f>SUM(F20:Q20)</f>
        <v>0.54</v>
      </c>
      <c r="F20" s="28">
        <f aca="true" t="shared" si="7" ref="F20:Q20">SUM(F28+F36+F50)</f>
        <v>0.27</v>
      </c>
      <c r="G20" s="28">
        <f t="shared" si="7"/>
        <v>0</v>
      </c>
      <c r="H20" s="28">
        <f t="shared" si="7"/>
        <v>0</v>
      </c>
      <c r="I20" s="28">
        <f t="shared" si="7"/>
        <v>0</v>
      </c>
      <c r="J20" s="28">
        <f t="shared" si="7"/>
        <v>0</v>
      </c>
      <c r="K20" s="28">
        <f t="shared" si="7"/>
        <v>0</v>
      </c>
      <c r="L20" s="28">
        <f t="shared" si="7"/>
        <v>0</v>
      </c>
      <c r="M20" s="28">
        <f t="shared" si="7"/>
        <v>0</v>
      </c>
      <c r="N20" s="28">
        <f t="shared" si="7"/>
        <v>0</v>
      </c>
      <c r="O20" s="28">
        <f t="shared" si="7"/>
        <v>0</v>
      </c>
      <c r="P20" s="28">
        <f t="shared" si="7"/>
        <v>0</v>
      </c>
      <c r="Q20" s="28">
        <f t="shared" si="7"/>
        <v>0.27</v>
      </c>
    </row>
    <row r="21" spans="1:17" ht="12.75">
      <c r="A21" s="14">
        <v>2</v>
      </c>
      <c r="B21" s="15" t="s">
        <v>24</v>
      </c>
      <c r="C21" s="21">
        <f>C22+C23+C28</f>
        <v>1665.1</v>
      </c>
      <c r="D21" s="21">
        <f>D22+D23+D28</f>
        <v>1617.5</v>
      </c>
      <c r="E21" s="28">
        <f>SUM(E28+E23+E22)</f>
        <v>158.11</v>
      </c>
      <c r="F21" s="28">
        <f aca="true" t="shared" si="8" ref="F21:Q21">F22+F23+F28</f>
        <v>10.9</v>
      </c>
      <c r="G21" s="28">
        <f t="shared" si="8"/>
        <v>12.58</v>
      </c>
      <c r="H21" s="28">
        <f t="shared" si="8"/>
        <v>11.7</v>
      </c>
      <c r="I21" s="28">
        <f t="shared" si="8"/>
        <v>13.28</v>
      </c>
      <c r="J21" s="28">
        <f t="shared" si="8"/>
        <v>14.3</v>
      </c>
      <c r="K21" s="28">
        <f t="shared" si="8"/>
        <v>14.38</v>
      </c>
      <c r="L21" s="28">
        <f t="shared" si="8"/>
        <v>13.37</v>
      </c>
      <c r="M21" s="28">
        <f t="shared" si="8"/>
        <v>13.95</v>
      </c>
      <c r="N21" s="28">
        <f t="shared" si="8"/>
        <v>13.2</v>
      </c>
      <c r="O21" s="28">
        <f t="shared" si="8"/>
        <v>13.2</v>
      </c>
      <c r="P21" s="28">
        <f t="shared" si="8"/>
        <v>13.2</v>
      </c>
      <c r="Q21" s="28">
        <f t="shared" si="8"/>
        <v>14.05</v>
      </c>
    </row>
    <row r="22" spans="1:17" ht="12.75">
      <c r="A22" s="14">
        <v>2.1</v>
      </c>
      <c r="B22" s="15" t="s">
        <v>25</v>
      </c>
      <c r="C22" s="21">
        <v>1421.7</v>
      </c>
      <c r="D22" s="16">
        <v>1338.1</v>
      </c>
      <c r="E22" s="28">
        <f aca="true" t="shared" si="9" ref="E22:E34">SUM(F22:Q22)</f>
        <v>139.66</v>
      </c>
      <c r="F22" s="27">
        <v>10.3</v>
      </c>
      <c r="G22" s="27">
        <v>11.99</v>
      </c>
      <c r="H22" s="27">
        <v>9.73</v>
      </c>
      <c r="I22" s="27">
        <v>11.24</v>
      </c>
      <c r="J22" s="27">
        <v>13.35</v>
      </c>
      <c r="K22" s="27">
        <v>11.76</v>
      </c>
      <c r="L22" s="27">
        <v>12.03</v>
      </c>
      <c r="M22" s="27">
        <v>13.36</v>
      </c>
      <c r="N22" s="27">
        <v>11.3</v>
      </c>
      <c r="O22" s="27">
        <v>11.3</v>
      </c>
      <c r="P22" s="27">
        <v>11.3</v>
      </c>
      <c r="Q22" s="27">
        <f>P22*1.0619006103</f>
        <v>12</v>
      </c>
    </row>
    <row r="23" spans="1:17" ht="12.75">
      <c r="A23" s="14">
        <v>2.2</v>
      </c>
      <c r="B23" s="15" t="s">
        <v>5</v>
      </c>
      <c r="C23" s="21">
        <f>SUM(C24:C27)</f>
        <v>234.3</v>
      </c>
      <c r="D23" s="21">
        <f>SUM(D24:D27)</f>
        <v>269.8</v>
      </c>
      <c r="E23" s="28">
        <f t="shared" si="9"/>
        <v>18.41</v>
      </c>
      <c r="F23" s="28">
        <f>SUM(F24:F27)</f>
        <v>0.6</v>
      </c>
      <c r="G23" s="28">
        <f>SUM(G24:G27)</f>
        <v>0.59</v>
      </c>
      <c r="H23" s="28">
        <f>SUM(H24:H27)</f>
        <v>1.97</v>
      </c>
      <c r="I23" s="28">
        <f aca="true" t="shared" si="10" ref="I23:Q23">SUM(I24:I27)</f>
        <v>2.04</v>
      </c>
      <c r="J23" s="28">
        <f t="shared" si="10"/>
        <v>0.95</v>
      </c>
      <c r="K23" s="28">
        <f t="shared" si="10"/>
        <v>2.62</v>
      </c>
      <c r="L23" s="28">
        <f t="shared" si="10"/>
        <v>1.34</v>
      </c>
      <c r="M23" s="28">
        <f t="shared" si="10"/>
        <v>0.59</v>
      </c>
      <c r="N23" s="28">
        <f t="shared" si="10"/>
        <v>1.9</v>
      </c>
      <c r="O23" s="28">
        <f t="shared" si="10"/>
        <v>1.9</v>
      </c>
      <c r="P23" s="28">
        <f t="shared" si="10"/>
        <v>1.9</v>
      </c>
      <c r="Q23" s="28">
        <f t="shared" si="10"/>
        <v>2.01</v>
      </c>
    </row>
    <row r="24" spans="1:17" ht="12.75">
      <c r="A24" s="13" t="s">
        <v>15</v>
      </c>
      <c r="B24" s="13" t="s">
        <v>8</v>
      </c>
      <c r="C24" s="12">
        <v>14.7</v>
      </c>
      <c r="D24" s="12">
        <v>32.8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2.75">
      <c r="A25" s="13" t="s">
        <v>16</v>
      </c>
      <c r="B25" s="15" t="s">
        <v>7</v>
      </c>
      <c r="C25" s="21">
        <v>29.4</v>
      </c>
      <c r="D25" s="21">
        <v>16.7</v>
      </c>
      <c r="E25" s="28">
        <f t="shared" si="9"/>
        <v>5.72</v>
      </c>
      <c r="F25" s="28">
        <v>0.3</v>
      </c>
      <c r="G25" s="28">
        <v>0.19</v>
      </c>
      <c r="H25" s="28">
        <v>0.6</v>
      </c>
      <c r="I25" s="28">
        <v>0.32</v>
      </c>
      <c r="J25" s="28">
        <v>0.3</v>
      </c>
      <c r="K25" s="28">
        <v>0.44</v>
      </c>
      <c r="L25" s="28">
        <v>0.45</v>
      </c>
      <c r="M25" s="28">
        <v>0.28</v>
      </c>
      <c r="N25" s="28">
        <v>0.7</v>
      </c>
      <c r="O25" s="28">
        <v>0.7</v>
      </c>
      <c r="P25" s="28">
        <v>0.7</v>
      </c>
      <c r="Q25" s="28">
        <f>P25*1.0619006103</f>
        <v>0.74</v>
      </c>
    </row>
    <row r="26" spans="1:17" ht="12.75">
      <c r="A26" s="13" t="s">
        <v>17</v>
      </c>
      <c r="B26" s="13" t="s">
        <v>11</v>
      </c>
      <c r="C26" s="17">
        <v>98.3</v>
      </c>
      <c r="D26" s="17">
        <v>84.4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22.5">
      <c r="A27" s="13" t="s">
        <v>18</v>
      </c>
      <c r="B27" s="15" t="s">
        <v>14</v>
      </c>
      <c r="C27" s="21">
        <v>91.9</v>
      </c>
      <c r="D27" s="16">
        <v>135.9</v>
      </c>
      <c r="E27" s="28">
        <f t="shared" si="9"/>
        <v>12.69</v>
      </c>
      <c r="F27" s="28">
        <v>0.3</v>
      </c>
      <c r="G27" s="28">
        <v>0.4</v>
      </c>
      <c r="H27" s="28">
        <v>1.37</v>
      </c>
      <c r="I27" s="28">
        <v>1.72</v>
      </c>
      <c r="J27" s="28">
        <v>0.65</v>
      </c>
      <c r="K27" s="28">
        <v>2.18</v>
      </c>
      <c r="L27" s="28">
        <v>0.89</v>
      </c>
      <c r="M27" s="28">
        <v>0.31</v>
      </c>
      <c r="N27" s="28">
        <v>1.2</v>
      </c>
      <c r="O27" s="28">
        <v>1.2</v>
      </c>
      <c r="P27" s="28">
        <v>1.2</v>
      </c>
      <c r="Q27" s="28">
        <f>P27*1.0619006103</f>
        <v>1.27</v>
      </c>
    </row>
    <row r="28" spans="1:17" ht="12.75">
      <c r="A28" s="18">
        <v>2.3</v>
      </c>
      <c r="B28" s="15" t="s">
        <v>42</v>
      </c>
      <c r="C28" s="21">
        <v>9.1</v>
      </c>
      <c r="D28" s="21">
        <v>9.6</v>
      </c>
      <c r="E28" s="28">
        <f t="shared" si="9"/>
        <v>0.04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>
        <v>0.04</v>
      </c>
    </row>
    <row r="29" spans="1:17" ht="12.75">
      <c r="A29" s="14">
        <v>3</v>
      </c>
      <c r="B29" s="15" t="s">
        <v>19</v>
      </c>
      <c r="C29" s="16">
        <f>C30+C31+C36</f>
        <v>1678.6</v>
      </c>
      <c r="D29" s="16">
        <f>D30+D31+D36</f>
        <v>1671.9</v>
      </c>
      <c r="E29" s="28">
        <f t="shared" si="9"/>
        <v>113.31</v>
      </c>
      <c r="F29" s="28">
        <f aca="true" t="shared" si="11" ref="F29:Q29">F30+F31+F36</f>
        <v>10</v>
      </c>
      <c r="G29" s="28">
        <f t="shared" si="11"/>
        <v>8.63</v>
      </c>
      <c r="H29" s="28">
        <f t="shared" si="11"/>
        <v>9.34</v>
      </c>
      <c r="I29" s="28">
        <f t="shared" si="11"/>
        <v>9.74</v>
      </c>
      <c r="J29" s="28">
        <f t="shared" si="11"/>
        <v>9.31</v>
      </c>
      <c r="K29" s="28">
        <f t="shared" si="11"/>
        <v>7.83</v>
      </c>
      <c r="L29" s="28">
        <f t="shared" si="11"/>
        <v>8.4</v>
      </c>
      <c r="M29" s="28">
        <f t="shared" si="11"/>
        <v>10.1</v>
      </c>
      <c r="N29" s="28">
        <f t="shared" si="11"/>
        <v>9.82</v>
      </c>
      <c r="O29" s="28">
        <f t="shared" si="11"/>
        <v>9.82</v>
      </c>
      <c r="P29" s="28">
        <f t="shared" si="11"/>
        <v>9.82</v>
      </c>
      <c r="Q29" s="28">
        <f t="shared" si="11"/>
        <v>10.5</v>
      </c>
    </row>
    <row r="30" spans="1:17" ht="12.75">
      <c r="A30" s="14">
        <v>3.1</v>
      </c>
      <c r="B30" s="15" t="s">
        <v>25</v>
      </c>
      <c r="C30" s="21">
        <v>1399.6</v>
      </c>
      <c r="D30" s="21">
        <v>1388.4</v>
      </c>
      <c r="E30" s="28">
        <f t="shared" si="9"/>
        <v>102.02</v>
      </c>
      <c r="F30" s="28">
        <v>9.6</v>
      </c>
      <c r="G30" s="28">
        <v>8.02</v>
      </c>
      <c r="H30" s="28">
        <v>8.51</v>
      </c>
      <c r="I30" s="28">
        <v>9.74</v>
      </c>
      <c r="J30" s="28">
        <v>7.99</v>
      </c>
      <c r="K30" s="28">
        <v>6.23</v>
      </c>
      <c r="L30" s="28">
        <v>6.63</v>
      </c>
      <c r="M30" s="28">
        <v>9.47</v>
      </c>
      <c r="N30" s="28">
        <v>8.82</v>
      </c>
      <c r="O30" s="28">
        <v>8.82</v>
      </c>
      <c r="P30" s="28">
        <v>8.82</v>
      </c>
      <c r="Q30" s="28">
        <f>P30*1.0619006103</f>
        <v>9.37</v>
      </c>
    </row>
    <row r="31" spans="1:17" ht="12.75">
      <c r="A31" s="14">
        <v>3.2</v>
      </c>
      <c r="B31" s="15" t="s">
        <v>5</v>
      </c>
      <c r="C31" s="16">
        <f>SUM(C32+C33+C34+C35)</f>
        <v>264.8</v>
      </c>
      <c r="D31" s="16">
        <f>D32+D33+D34+D35</f>
        <v>273.7</v>
      </c>
      <c r="E31" s="28">
        <f t="shared" si="9"/>
        <v>11.26</v>
      </c>
      <c r="F31" s="28">
        <f aca="true" t="shared" si="12" ref="F31:Q31">SUM(F32:F42)</f>
        <v>0.4</v>
      </c>
      <c r="G31" s="28">
        <f t="shared" si="12"/>
        <v>0.61</v>
      </c>
      <c r="H31" s="28">
        <f t="shared" si="12"/>
        <v>0.83</v>
      </c>
      <c r="I31" s="28">
        <f t="shared" si="12"/>
        <v>0</v>
      </c>
      <c r="J31" s="28">
        <f t="shared" si="12"/>
        <v>1.32</v>
      </c>
      <c r="K31" s="28">
        <f t="shared" si="12"/>
        <v>1.6</v>
      </c>
      <c r="L31" s="28">
        <f t="shared" si="12"/>
        <v>1.77</v>
      </c>
      <c r="M31" s="28">
        <f t="shared" si="12"/>
        <v>0.63</v>
      </c>
      <c r="N31" s="28">
        <f t="shared" si="12"/>
        <v>1</v>
      </c>
      <c r="O31" s="28">
        <f t="shared" si="12"/>
        <v>1</v>
      </c>
      <c r="P31" s="28">
        <f t="shared" si="12"/>
        <v>1</v>
      </c>
      <c r="Q31" s="28">
        <f t="shared" si="12"/>
        <v>1.1</v>
      </c>
    </row>
    <row r="32" spans="1:17" ht="12.75">
      <c r="A32" s="13" t="s">
        <v>20</v>
      </c>
      <c r="B32" s="13" t="s">
        <v>8</v>
      </c>
      <c r="C32" s="17">
        <v>40.6</v>
      </c>
      <c r="D32" s="12">
        <v>30.1</v>
      </c>
      <c r="E32" s="28">
        <f t="shared" si="9"/>
        <v>0.7</v>
      </c>
      <c r="F32" s="28">
        <v>0.16</v>
      </c>
      <c r="G32" s="28"/>
      <c r="H32" s="28"/>
      <c r="I32" s="28"/>
      <c r="J32" s="28"/>
      <c r="K32" s="28"/>
      <c r="L32" s="28"/>
      <c r="M32" s="28">
        <v>0.13</v>
      </c>
      <c r="N32" s="28">
        <v>0.1</v>
      </c>
      <c r="O32" s="28">
        <v>0.1</v>
      </c>
      <c r="P32" s="28">
        <v>0.1</v>
      </c>
      <c r="Q32" s="28">
        <v>0.11</v>
      </c>
    </row>
    <row r="33" spans="1:17" ht="20.25" customHeight="1">
      <c r="A33" s="13" t="s">
        <v>21</v>
      </c>
      <c r="B33" s="15" t="s">
        <v>7</v>
      </c>
      <c r="C33" s="21"/>
      <c r="D33" s="16"/>
      <c r="E33" s="28">
        <f t="shared" si="9"/>
        <v>0</v>
      </c>
      <c r="F33" s="28"/>
      <c r="G33" s="28"/>
      <c r="H33" s="28"/>
      <c r="I33" s="28"/>
      <c r="J33" s="28"/>
      <c r="K33" s="28"/>
      <c r="L33" s="28"/>
      <c r="M33" s="28"/>
      <c r="N33" s="28"/>
      <c r="O33" s="28">
        <f>N33*1.014519056</f>
        <v>0</v>
      </c>
      <c r="P33" s="28">
        <v>0</v>
      </c>
      <c r="Q33" s="28">
        <v>0</v>
      </c>
    </row>
    <row r="34" spans="1:17" ht="12.75">
      <c r="A34" s="13" t="s">
        <v>22</v>
      </c>
      <c r="B34" s="13" t="s">
        <v>11</v>
      </c>
      <c r="C34" s="12">
        <v>99.8</v>
      </c>
      <c r="D34" s="12">
        <v>90.9</v>
      </c>
      <c r="E34" s="28">
        <f t="shared" si="9"/>
        <v>0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22.5">
      <c r="A35" s="13" t="s">
        <v>23</v>
      </c>
      <c r="B35" s="15" t="s">
        <v>14</v>
      </c>
      <c r="C35" s="21">
        <v>124.4</v>
      </c>
      <c r="D35" s="21">
        <v>152.7</v>
      </c>
      <c r="E35" s="28">
        <f>SUM(F35:Q35)</f>
        <v>10.53</v>
      </c>
      <c r="F35" s="28">
        <v>0.24</v>
      </c>
      <c r="G35" s="28">
        <v>0.61</v>
      </c>
      <c r="H35" s="28">
        <v>0.83</v>
      </c>
      <c r="I35" s="28"/>
      <c r="J35" s="28">
        <v>1.32</v>
      </c>
      <c r="K35" s="28">
        <v>1.6</v>
      </c>
      <c r="L35" s="28">
        <v>1.77</v>
      </c>
      <c r="M35" s="28">
        <v>0.5</v>
      </c>
      <c r="N35" s="28">
        <v>0.9</v>
      </c>
      <c r="O35" s="28">
        <v>0.9</v>
      </c>
      <c r="P35" s="28">
        <v>0.9</v>
      </c>
      <c r="Q35" s="28">
        <f>P35*1.0619006103</f>
        <v>0.96</v>
      </c>
    </row>
    <row r="36" spans="1:17" ht="12.75">
      <c r="A36" s="18">
        <v>3.3</v>
      </c>
      <c r="B36" s="15" t="s">
        <v>42</v>
      </c>
      <c r="C36" s="21">
        <v>14.2</v>
      </c>
      <c r="D36" s="16">
        <v>9.8</v>
      </c>
      <c r="E36" s="28">
        <f>SUM(F36:Q36)</f>
        <v>0.03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>
        <v>0.03</v>
      </c>
    </row>
    <row r="37" spans="1:17" ht="12.75">
      <c r="A37" s="70"/>
      <c r="B37" s="60"/>
      <c r="C37" s="71"/>
      <c r="D37" s="7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ht="12.75">
      <c r="A38" s="70"/>
      <c r="B38" s="60"/>
      <c r="C38" s="71"/>
      <c r="D38" s="7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ht="12.75">
      <c r="A39" s="31"/>
      <c r="B39" s="31"/>
      <c r="C39" s="30"/>
      <c r="D39" s="30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ht="12.75">
      <c r="A40" s="31"/>
      <c r="B40" s="31"/>
      <c r="C40" s="30"/>
      <c r="D40" s="30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7" ht="12.75">
      <c r="A41" s="77"/>
      <c r="B41" s="77" t="s">
        <v>39</v>
      </c>
      <c r="C41" s="78" t="s">
        <v>49</v>
      </c>
      <c r="D41" s="78" t="s">
        <v>51</v>
      </c>
      <c r="E41" s="78" t="s">
        <v>52</v>
      </c>
      <c r="F41" s="79" t="s">
        <v>40</v>
      </c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1"/>
    </row>
    <row r="42" spans="1:17" ht="38.25" customHeight="1">
      <c r="A42" s="77"/>
      <c r="B42" s="77"/>
      <c r="C42" s="78"/>
      <c r="D42" s="78"/>
      <c r="E42" s="78"/>
      <c r="F42" s="34" t="s">
        <v>27</v>
      </c>
      <c r="G42" s="34" t="s">
        <v>28</v>
      </c>
      <c r="H42" s="34" t="s">
        <v>29</v>
      </c>
      <c r="I42" s="34" t="s">
        <v>30</v>
      </c>
      <c r="J42" s="34" t="s">
        <v>31</v>
      </c>
      <c r="K42" s="34" t="s">
        <v>32</v>
      </c>
      <c r="L42" s="34" t="s">
        <v>33</v>
      </c>
      <c r="M42" s="34" t="s">
        <v>34</v>
      </c>
      <c r="N42" s="62" t="s">
        <v>35</v>
      </c>
      <c r="O42" s="28" t="s">
        <v>36</v>
      </c>
      <c r="P42" s="28" t="s">
        <v>37</v>
      </c>
      <c r="Q42" s="28" t="s">
        <v>38</v>
      </c>
    </row>
    <row r="43" spans="1:17" ht="22.5">
      <c r="A43" s="14">
        <v>4</v>
      </c>
      <c r="B43" s="15" t="s">
        <v>54</v>
      </c>
      <c r="C43" s="16">
        <f>C45+C44+C50</f>
        <v>5999.1</v>
      </c>
      <c r="D43" s="16">
        <f>D44+D45+D50</f>
        <v>6141</v>
      </c>
      <c r="E43" s="28">
        <f aca="true" t="shared" si="13" ref="E43:E50">SUM(F43:Q43)</f>
        <v>664.58</v>
      </c>
      <c r="F43" s="28">
        <f aca="true" t="shared" si="14" ref="F43:Q43">F44+F45+F50</f>
        <v>51.55</v>
      </c>
      <c r="G43" s="28">
        <f t="shared" si="14"/>
        <v>49.71</v>
      </c>
      <c r="H43" s="28">
        <f t="shared" si="14"/>
        <v>52.74</v>
      </c>
      <c r="I43" s="28">
        <f t="shared" si="14"/>
        <v>51.89</v>
      </c>
      <c r="J43" s="28">
        <f t="shared" si="14"/>
        <v>55.49</v>
      </c>
      <c r="K43" s="28">
        <f t="shared" si="14"/>
        <v>50.51</v>
      </c>
      <c r="L43" s="28">
        <f t="shared" si="14"/>
        <v>51.78</v>
      </c>
      <c r="M43" s="28">
        <f t="shared" si="14"/>
        <v>49.15</v>
      </c>
      <c r="N43" s="28">
        <f t="shared" si="14"/>
        <v>61.93</v>
      </c>
      <c r="O43" s="28">
        <f t="shared" si="14"/>
        <v>61.93</v>
      </c>
      <c r="P43" s="28">
        <f t="shared" si="14"/>
        <v>61.93</v>
      </c>
      <c r="Q43" s="28">
        <f t="shared" si="14"/>
        <v>65.97</v>
      </c>
    </row>
    <row r="44" spans="1:17" ht="12.75">
      <c r="A44" s="14">
        <v>4.1</v>
      </c>
      <c r="B44" s="15" t="s">
        <v>50</v>
      </c>
      <c r="C44" s="21">
        <v>4598.5</v>
      </c>
      <c r="D44" s="16">
        <v>4829.2</v>
      </c>
      <c r="E44" s="28">
        <f t="shared" si="13"/>
        <v>523.32</v>
      </c>
      <c r="F44" s="28">
        <v>44.68</v>
      </c>
      <c r="G44" s="28">
        <v>43.04</v>
      </c>
      <c r="H44" s="28">
        <v>41.38</v>
      </c>
      <c r="I44" s="28">
        <v>42.72</v>
      </c>
      <c r="J44" s="28">
        <v>41.67</v>
      </c>
      <c r="K44" s="28">
        <v>40.36</v>
      </c>
      <c r="L44" s="28">
        <v>43.55</v>
      </c>
      <c r="M44" s="28">
        <v>41.06</v>
      </c>
      <c r="N44" s="28">
        <v>45.51</v>
      </c>
      <c r="O44" s="28">
        <v>45.51</v>
      </c>
      <c r="P44" s="28">
        <v>45.51</v>
      </c>
      <c r="Q44" s="28">
        <f>P44*1.0619006103</f>
        <v>48.33</v>
      </c>
    </row>
    <row r="45" spans="1:17" ht="12.75">
      <c r="A45" s="12">
        <v>4.2</v>
      </c>
      <c r="B45" s="25" t="s">
        <v>5</v>
      </c>
      <c r="C45" s="16">
        <f>SUM(C46:C49)</f>
        <v>1358</v>
      </c>
      <c r="D45" s="16">
        <f>D46+D47+D48+D49</f>
        <v>1274.3</v>
      </c>
      <c r="E45" s="28">
        <f t="shared" si="13"/>
        <v>140.79</v>
      </c>
      <c r="F45" s="28">
        <f aca="true" t="shared" si="15" ref="F45:M45">SUM(F46:F49)</f>
        <v>6.6</v>
      </c>
      <c r="G45" s="28">
        <f t="shared" si="15"/>
        <v>6.67</v>
      </c>
      <c r="H45" s="28">
        <f t="shared" si="15"/>
        <v>11.36</v>
      </c>
      <c r="I45" s="28">
        <f t="shared" si="15"/>
        <v>9.17</v>
      </c>
      <c r="J45" s="28">
        <f t="shared" si="15"/>
        <v>13.82</v>
      </c>
      <c r="K45" s="28">
        <f>SUM(K46:K49)</f>
        <v>10.15</v>
      </c>
      <c r="L45" s="28">
        <f t="shared" si="15"/>
        <v>8.23</v>
      </c>
      <c r="M45" s="28">
        <f t="shared" si="15"/>
        <v>8.09</v>
      </c>
      <c r="N45" s="28">
        <f>SUM(N46:N49)</f>
        <v>16.42</v>
      </c>
      <c r="O45" s="28">
        <f>SUM(O46:O49)</f>
        <v>16.42</v>
      </c>
      <c r="P45" s="28">
        <f>SUM(P46:P49)</f>
        <v>16.42</v>
      </c>
      <c r="Q45" s="28">
        <f>SUM(Q46:Q49)</f>
        <v>17.44</v>
      </c>
    </row>
    <row r="46" spans="1:17" ht="12.75">
      <c r="A46" s="13" t="s">
        <v>44</v>
      </c>
      <c r="B46" s="15" t="s">
        <v>8</v>
      </c>
      <c r="C46" s="21">
        <v>551.1</v>
      </c>
      <c r="D46" s="21">
        <v>470.3</v>
      </c>
      <c r="E46" s="28">
        <f t="shared" si="13"/>
        <v>47.16</v>
      </c>
      <c r="F46" s="28">
        <v>2.18</v>
      </c>
      <c r="G46" s="28">
        <v>0.67</v>
      </c>
      <c r="H46" s="28">
        <v>2.04</v>
      </c>
      <c r="I46" s="28">
        <v>0.68</v>
      </c>
      <c r="J46" s="28">
        <v>5.2</v>
      </c>
      <c r="K46" s="28">
        <v>3.23</v>
      </c>
      <c r="L46" s="28">
        <v>0.82</v>
      </c>
      <c r="M46" s="28">
        <v>2.04</v>
      </c>
      <c r="N46" s="28">
        <v>7.46</v>
      </c>
      <c r="O46" s="28">
        <v>7.46</v>
      </c>
      <c r="P46" s="28">
        <v>7.46</v>
      </c>
      <c r="Q46" s="28">
        <f>P46*1.0619006103</f>
        <v>7.92</v>
      </c>
    </row>
    <row r="47" spans="1:17" ht="12.75">
      <c r="A47" s="13" t="s">
        <v>45</v>
      </c>
      <c r="B47" s="15" t="s">
        <v>7</v>
      </c>
      <c r="C47" s="21">
        <v>48.1</v>
      </c>
      <c r="D47" s="21">
        <v>43.8</v>
      </c>
      <c r="E47" s="28">
        <f t="shared" si="13"/>
        <v>41.2</v>
      </c>
      <c r="F47" s="28">
        <v>3.57</v>
      </c>
      <c r="G47" s="28">
        <v>2.93</v>
      </c>
      <c r="H47" s="28">
        <v>2.86</v>
      </c>
      <c r="I47" s="28">
        <v>2.95</v>
      </c>
      <c r="J47" s="28">
        <v>3.07</v>
      </c>
      <c r="K47" s="28">
        <v>2.87</v>
      </c>
      <c r="L47" s="28">
        <v>2.9</v>
      </c>
      <c r="M47" s="28">
        <v>3.15</v>
      </c>
      <c r="N47" s="28">
        <v>4.16</v>
      </c>
      <c r="O47" s="28">
        <v>4.16</v>
      </c>
      <c r="P47" s="28">
        <v>4.16</v>
      </c>
      <c r="Q47" s="28">
        <f>P47*1.0619006103</f>
        <v>4.42</v>
      </c>
    </row>
    <row r="48" spans="1:17" ht="12.75">
      <c r="A48" s="13" t="s">
        <v>46</v>
      </c>
      <c r="B48" s="15" t="s">
        <v>11</v>
      </c>
      <c r="C48" s="21">
        <v>323.1</v>
      </c>
      <c r="D48" s="21">
        <v>320.1</v>
      </c>
      <c r="E48" s="28">
        <f t="shared" si="13"/>
        <v>0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>
        <f>P48*1.0619006103</f>
        <v>0</v>
      </c>
    </row>
    <row r="49" spans="1:17" ht="22.5">
      <c r="A49" s="14" t="s">
        <v>47</v>
      </c>
      <c r="B49" s="15" t="s">
        <v>14</v>
      </c>
      <c r="C49" s="21">
        <v>435.7</v>
      </c>
      <c r="D49" s="21">
        <v>440.1</v>
      </c>
      <c r="E49" s="28">
        <f t="shared" si="13"/>
        <v>52.43</v>
      </c>
      <c r="F49" s="28">
        <v>0.85</v>
      </c>
      <c r="G49" s="28">
        <v>3.07</v>
      </c>
      <c r="H49" s="28">
        <v>6.46</v>
      </c>
      <c r="I49" s="28">
        <v>5.54</v>
      </c>
      <c r="J49" s="28">
        <v>5.55</v>
      </c>
      <c r="K49" s="28">
        <v>4.05</v>
      </c>
      <c r="L49" s="28">
        <v>4.51</v>
      </c>
      <c r="M49" s="28">
        <v>2.9</v>
      </c>
      <c r="N49" s="28">
        <v>4.8</v>
      </c>
      <c r="O49" s="28">
        <v>4.8</v>
      </c>
      <c r="P49" s="28">
        <v>4.8</v>
      </c>
      <c r="Q49" s="28">
        <f>P49*1.0619006103</f>
        <v>5.1</v>
      </c>
    </row>
    <row r="50" spans="1:17" ht="12.75">
      <c r="A50" s="14">
        <v>4.3</v>
      </c>
      <c r="B50" s="15" t="s">
        <v>42</v>
      </c>
      <c r="C50" s="21">
        <v>42.6</v>
      </c>
      <c r="D50" s="21">
        <v>37.5</v>
      </c>
      <c r="E50" s="28">
        <f t="shared" si="13"/>
        <v>0.47</v>
      </c>
      <c r="F50" s="28">
        <v>0.27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>
        <v>0.2</v>
      </c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ht="12.75">
      <c r="A54" s="33"/>
      <c r="B54" s="26" t="s">
        <v>48</v>
      </c>
      <c r="C54" s="26"/>
      <c r="D54" s="26"/>
      <c r="E54" s="33" t="s">
        <v>0</v>
      </c>
      <c r="F54" s="33"/>
      <c r="G54" s="33"/>
      <c r="H54" s="33"/>
      <c r="I54" s="33"/>
      <c r="J54" s="33" t="s">
        <v>1</v>
      </c>
      <c r="K54" s="33"/>
      <c r="L54" s="33"/>
      <c r="M54" s="33"/>
      <c r="N54" s="33"/>
      <c r="O54" s="33"/>
      <c r="P54" s="33"/>
      <c r="Q54" s="33"/>
    </row>
    <row r="55" spans="1:17" ht="12.75">
      <c r="A55" s="33"/>
      <c r="B55" s="26"/>
      <c r="C55" s="26"/>
      <c r="D55" s="26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ht="12.75">
      <c r="A56" s="33"/>
      <c r="B56" s="33"/>
      <c r="C56" s="33"/>
      <c r="D56" s="33"/>
      <c r="E56" s="33" t="s">
        <v>43</v>
      </c>
      <c r="F56" s="33"/>
      <c r="G56" s="33"/>
      <c r="H56" s="33"/>
      <c r="I56" s="33"/>
      <c r="J56" s="33" t="s">
        <v>2</v>
      </c>
      <c r="K56" s="33"/>
      <c r="L56" s="33"/>
      <c r="M56" s="33"/>
      <c r="N56" s="33"/>
      <c r="O56" s="33"/>
      <c r="P56" s="33"/>
      <c r="Q56" s="33"/>
    </row>
    <row r="57" spans="1:17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ht="12.75">
      <c r="A58" s="33"/>
      <c r="B58" s="33"/>
      <c r="C58" s="33"/>
      <c r="D58" s="33"/>
      <c r="E58" s="33" t="s">
        <v>3</v>
      </c>
      <c r="F58" s="33"/>
      <c r="G58" s="33"/>
      <c r="H58" s="33"/>
      <c r="I58" s="33"/>
      <c r="J58" s="33" t="s">
        <v>4</v>
      </c>
      <c r="K58" s="33"/>
      <c r="L58" s="33"/>
      <c r="M58" s="33"/>
      <c r="N58" s="33"/>
      <c r="O58" s="33"/>
      <c r="P58" s="33"/>
      <c r="Q58" s="33"/>
    </row>
    <row r="59" spans="1:17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66"/>
      <c r="O59" s="66"/>
      <c r="P59" s="66"/>
      <c r="Q59" s="66"/>
    </row>
    <row r="60" spans="1:17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66"/>
      <c r="O60" s="66"/>
      <c r="P60" s="66"/>
      <c r="Q60" s="66"/>
    </row>
    <row r="61" spans="1:17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66"/>
      <c r="O61" s="66"/>
      <c r="P61" s="66"/>
      <c r="Q61" s="66"/>
    </row>
  </sheetData>
  <mergeCells count="13">
    <mergeCell ref="B9:Q9"/>
    <mergeCell ref="A11:A12"/>
    <mergeCell ref="B11:B12"/>
    <mergeCell ref="C11:C12"/>
    <mergeCell ref="D11:D12"/>
    <mergeCell ref="E11:E12"/>
    <mergeCell ref="F11:Q11"/>
    <mergeCell ref="F41:Q41"/>
    <mergeCell ref="E41:E42"/>
    <mergeCell ref="A41:A42"/>
    <mergeCell ref="B41:B42"/>
    <mergeCell ref="C41:C42"/>
    <mergeCell ref="D41:D42"/>
  </mergeCells>
  <printOptions/>
  <pageMargins left="0.75" right="0.75" top="0.22" bottom="0.16" header="0.22" footer="0.16"/>
  <pageSetup horizontalDpi="600" verticalDpi="600" orientation="landscape" paperSize="9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O50"/>
  <sheetViews>
    <sheetView workbookViewId="0" topLeftCell="A12">
      <selection activeCell="D43" sqref="D43"/>
    </sheetView>
  </sheetViews>
  <sheetFormatPr defaultColWidth="9.00390625" defaultRowHeight="12.75"/>
  <cols>
    <col min="1" max="1" width="3.875" style="0" customWidth="1"/>
    <col min="2" max="2" width="24.25390625" style="0" customWidth="1"/>
    <col min="3" max="3" width="9.00390625" style="0" customWidth="1"/>
    <col min="4" max="15" width="7.875" style="0" customWidth="1"/>
  </cols>
  <sheetData>
    <row r="3" ht="12.75">
      <c r="L3" t="s">
        <v>58</v>
      </c>
    </row>
    <row r="5" spans="1:15" ht="15">
      <c r="A5" s="7"/>
      <c r="B5" s="82" t="s">
        <v>53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ht="15">
      <c r="A6" s="7"/>
      <c r="B6" s="3"/>
      <c r="C6" s="87" t="s">
        <v>65</v>
      </c>
      <c r="D6" s="87"/>
      <c r="E6" s="87"/>
      <c r="F6" s="87"/>
      <c r="G6" s="87"/>
      <c r="H6" s="87"/>
      <c r="I6" s="87"/>
      <c r="J6" s="87"/>
      <c r="K6" s="3"/>
      <c r="L6" s="3"/>
      <c r="M6" s="3"/>
      <c r="N6" s="2" t="s">
        <v>26</v>
      </c>
      <c r="O6" s="3"/>
    </row>
    <row r="7" spans="1:15" ht="12.75" customHeight="1">
      <c r="A7" s="83"/>
      <c r="B7" s="83" t="s">
        <v>39</v>
      </c>
      <c r="C7" s="85" t="s">
        <v>52</v>
      </c>
      <c r="D7" s="79" t="s">
        <v>40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1"/>
    </row>
    <row r="8" spans="1:15" ht="39.75" customHeight="1">
      <c r="A8" s="84"/>
      <c r="B8" s="84"/>
      <c r="C8" s="86"/>
      <c r="D8" s="11" t="s">
        <v>27</v>
      </c>
      <c r="E8" s="12" t="s">
        <v>28</v>
      </c>
      <c r="F8" s="12" t="s">
        <v>29</v>
      </c>
      <c r="G8" s="12" t="s">
        <v>30</v>
      </c>
      <c r="H8" s="12" t="s">
        <v>31</v>
      </c>
      <c r="I8" s="12" t="s">
        <v>32</v>
      </c>
      <c r="J8" s="12" t="s">
        <v>33</v>
      </c>
      <c r="K8" s="12" t="s">
        <v>34</v>
      </c>
      <c r="L8" s="13" t="s">
        <v>35</v>
      </c>
      <c r="M8" s="12" t="s">
        <v>36</v>
      </c>
      <c r="N8" s="12" t="s">
        <v>37</v>
      </c>
      <c r="O8" s="12" t="s">
        <v>38</v>
      </c>
    </row>
    <row r="9" spans="1:15" ht="20.25" customHeight="1">
      <c r="A9" s="14">
        <v>1</v>
      </c>
      <c r="B9" s="15" t="s">
        <v>41</v>
      </c>
      <c r="C9" s="28">
        <f>SUM(D9:O9)</f>
        <v>111.84</v>
      </c>
      <c r="D9" s="44">
        <f aca="true" t="shared" si="0" ref="D9:O9">D10+D11+D16</f>
        <v>8.96</v>
      </c>
      <c r="E9" s="44">
        <f t="shared" si="0"/>
        <v>7.55</v>
      </c>
      <c r="F9" s="44">
        <f t="shared" si="0"/>
        <v>9.21</v>
      </c>
      <c r="G9" s="44">
        <f>G10+G11+G16</f>
        <v>9.48</v>
      </c>
      <c r="H9" s="44">
        <f t="shared" si="0"/>
        <v>9.83</v>
      </c>
      <c r="I9" s="44">
        <f t="shared" si="0"/>
        <v>9.54</v>
      </c>
      <c r="J9" s="44">
        <f t="shared" si="0"/>
        <v>9.39</v>
      </c>
      <c r="K9" s="44">
        <f t="shared" si="0"/>
        <v>9.38</v>
      </c>
      <c r="L9" s="44">
        <f t="shared" si="0"/>
        <v>9</v>
      </c>
      <c r="M9" s="44">
        <f t="shared" si="0"/>
        <v>9.5</v>
      </c>
      <c r="N9" s="44">
        <f t="shared" si="0"/>
        <v>9.5</v>
      </c>
      <c r="O9" s="44">
        <f t="shared" si="0"/>
        <v>10.5</v>
      </c>
    </row>
    <row r="10" spans="1:15" ht="12.75">
      <c r="A10" s="18">
        <v>1.1</v>
      </c>
      <c r="B10" s="15" t="s">
        <v>6</v>
      </c>
      <c r="C10" s="28">
        <f>SUM(D10:O10)</f>
        <v>103.11</v>
      </c>
      <c r="D10" s="28">
        <f aca="true" t="shared" si="1" ref="D10:O10">SUM(D18+D26+D37)</f>
        <v>8.96</v>
      </c>
      <c r="E10" s="28">
        <f t="shared" si="1"/>
        <v>7.55</v>
      </c>
      <c r="F10" s="28">
        <f t="shared" si="1"/>
        <v>9.21</v>
      </c>
      <c r="G10" s="28">
        <f t="shared" si="1"/>
        <v>8.75</v>
      </c>
      <c r="H10" s="28">
        <f t="shared" si="1"/>
        <v>7.75</v>
      </c>
      <c r="I10" s="28">
        <f t="shared" si="1"/>
        <v>5.95</v>
      </c>
      <c r="J10" s="28">
        <f t="shared" si="1"/>
        <v>7.06</v>
      </c>
      <c r="K10" s="28">
        <f t="shared" si="1"/>
        <v>9.38</v>
      </c>
      <c r="L10" s="28">
        <f t="shared" si="1"/>
        <v>9</v>
      </c>
      <c r="M10" s="28">
        <f t="shared" si="1"/>
        <v>9.5</v>
      </c>
      <c r="N10" s="28">
        <f t="shared" si="1"/>
        <v>9.5</v>
      </c>
      <c r="O10" s="28">
        <f t="shared" si="1"/>
        <v>10.5</v>
      </c>
    </row>
    <row r="11" spans="1:15" ht="17.25" customHeight="1">
      <c r="A11" s="14">
        <v>1.2</v>
      </c>
      <c r="B11" s="15" t="s">
        <v>5</v>
      </c>
      <c r="C11" s="28">
        <f aca="true" t="shared" si="2" ref="C11:O11">SUM(C12:C15)</f>
        <v>8.73</v>
      </c>
      <c r="D11" s="28">
        <f t="shared" si="2"/>
        <v>0</v>
      </c>
      <c r="E11" s="28">
        <f t="shared" si="2"/>
        <v>0</v>
      </c>
      <c r="F11" s="28">
        <f t="shared" si="2"/>
        <v>0</v>
      </c>
      <c r="G11" s="28">
        <f t="shared" si="2"/>
        <v>0.73</v>
      </c>
      <c r="H11" s="28">
        <f t="shared" si="2"/>
        <v>2.08</v>
      </c>
      <c r="I11" s="28">
        <f t="shared" si="2"/>
        <v>3.59</v>
      </c>
      <c r="J11" s="28">
        <f t="shared" si="2"/>
        <v>2.33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</row>
    <row r="12" spans="1:15" ht="12.75">
      <c r="A12" s="19" t="s">
        <v>9</v>
      </c>
      <c r="B12" s="15" t="s">
        <v>8</v>
      </c>
      <c r="C12" s="28">
        <f>SUM(D12:O12)</f>
        <v>1.95</v>
      </c>
      <c r="D12" s="28"/>
      <c r="E12" s="28"/>
      <c r="F12" s="28"/>
      <c r="G12" s="28">
        <f>G39</f>
        <v>0.73</v>
      </c>
      <c r="H12" s="28">
        <f>H39</f>
        <v>0.86</v>
      </c>
      <c r="I12" s="28">
        <f>I39</f>
        <v>0.36</v>
      </c>
      <c r="J12" s="28">
        <f>J39</f>
        <v>0</v>
      </c>
      <c r="K12" s="28">
        <f>K39</f>
        <v>0</v>
      </c>
      <c r="L12" s="28"/>
      <c r="M12" s="28"/>
      <c r="N12" s="28"/>
      <c r="O12" s="28"/>
    </row>
    <row r="13" spans="1:15" ht="12.75">
      <c r="A13" s="20" t="s">
        <v>10</v>
      </c>
      <c r="B13" s="15" t="s">
        <v>7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ht="12.75">
      <c r="A14" s="13" t="s">
        <v>12</v>
      </c>
      <c r="B14" s="13" t="s">
        <v>11</v>
      </c>
      <c r="C14" s="28">
        <f>SUM(D14:O14)</f>
        <v>0</v>
      </c>
      <c r="D14" s="28">
        <f aca="true" t="shared" si="3" ref="D14:O14">SUM(D22+D30+D41)</f>
        <v>0</v>
      </c>
      <c r="E14" s="28">
        <f t="shared" si="3"/>
        <v>0</v>
      </c>
      <c r="F14" s="28">
        <f t="shared" si="3"/>
        <v>0</v>
      </c>
      <c r="G14" s="28">
        <f t="shared" si="3"/>
        <v>0</v>
      </c>
      <c r="H14" s="28">
        <f t="shared" si="3"/>
        <v>0</v>
      </c>
      <c r="I14" s="28">
        <f t="shared" si="3"/>
        <v>0</v>
      </c>
      <c r="J14" s="28">
        <f t="shared" si="3"/>
        <v>0</v>
      </c>
      <c r="K14" s="28">
        <f t="shared" si="3"/>
        <v>0</v>
      </c>
      <c r="L14" s="28">
        <f t="shared" si="3"/>
        <v>0</v>
      </c>
      <c r="M14" s="28">
        <f t="shared" si="3"/>
        <v>0</v>
      </c>
      <c r="N14" s="28">
        <f t="shared" si="3"/>
        <v>0</v>
      </c>
      <c r="O14" s="28">
        <f t="shared" si="3"/>
        <v>0</v>
      </c>
    </row>
    <row r="15" spans="1:15" ht="22.5">
      <c r="A15" s="13" t="s">
        <v>13</v>
      </c>
      <c r="B15" s="15" t="s">
        <v>14</v>
      </c>
      <c r="C15" s="28">
        <f>SUM(D15:O15)</f>
        <v>6.78</v>
      </c>
      <c r="D15" s="28"/>
      <c r="E15" s="28"/>
      <c r="F15" s="28"/>
      <c r="G15" s="28">
        <f>G42</f>
        <v>0</v>
      </c>
      <c r="H15" s="28">
        <f>H42</f>
        <v>1.22</v>
      </c>
      <c r="I15" s="28">
        <f>I42</f>
        <v>3.23</v>
      </c>
      <c r="J15" s="28">
        <f>J42</f>
        <v>2.33</v>
      </c>
      <c r="K15" s="28">
        <f>K42</f>
        <v>0</v>
      </c>
      <c r="L15" s="28"/>
      <c r="M15" s="28"/>
      <c r="N15" s="28"/>
      <c r="O15" s="28"/>
    </row>
    <row r="16" spans="1:15" ht="15.75" customHeight="1">
      <c r="A16" s="14">
        <v>1.3</v>
      </c>
      <c r="B16" s="15" t="s">
        <v>42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ht="12.75">
      <c r="A17" s="14">
        <v>2</v>
      </c>
      <c r="B17" s="15" t="s">
        <v>24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.75">
      <c r="A18" s="14">
        <v>2.1</v>
      </c>
      <c r="B18" s="15" t="s">
        <v>25</v>
      </c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6.5" customHeight="1">
      <c r="A19" s="14">
        <v>2.2</v>
      </c>
      <c r="B19" s="15" t="s">
        <v>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/>
      <c r="O19" s="12"/>
    </row>
    <row r="20" spans="1:15" ht="12.75">
      <c r="A20" s="13" t="s">
        <v>15</v>
      </c>
      <c r="B20" s="13" t="s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.75">
      <c r="A21" s="13" t="s">
        <v>16</v>
      </c>
      <c r="B21" s="15" t="s">
        <v>7</v>
      </c>
      <c r="C21" s="17"/>
      <c r="D21" s="17"/>
      <c r="E21" s="12"/>
      <c r="F21" s="12"/>
      <c r="G21" s="17"/>
      <c r="H21" s="12"/>
      <c r="I21" s="12"/>
      <c r="J21" s="17"/>
      <c r="K21" s="12"/>
      <c r="L21" s="12"/>
      <c r="M21" s="17"/>
      <c r="N21" s="12"/>
      <c r="O21" s="17"/>
    </row>
    <row r="22" spans="1:15" ht="12.75">
      <c r="A22" s="13" t="s">
        <v>17</v>
      </c>
      <c r="B22" s="13" t="s">
        <v>11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22.5">
      <c r="A23" s="13" t="s">
        <v>18</v>
      </c>
      <c r="B23" s="15" t="s">
        <v>14</v>
      </c>
      <c r="C23" s="17"/>
      <c r="D23" s="17"/>
      <c r="E23" s="17"/>
      <c r="F23" s="17"/>
      <c r="G23" s="17"/>
      <c r="H23" s="12"/>
      <c r="I23" s="12"/>
      <c r="J23" s="17"/>
      <c r="K23" s="12"/>
      <c r="L23" s="12"/>
      <c r="M23" s="17"/>
      <c r="N23" s="12"/>
      <c r="O23" s="17"/>
    </row>
    <row r="24" spans="1:15" ht="12.75">
      <c r="A24" s="18">
        <v>2.3</v>
      </c>
      <c r="B24" s="15" t="s">
        <v>42</v>
      </c>
      <c r="C24" s="12"/>
      <c r="D24" s="12"/>
      <c r="E24" s="17"/>
      <c r="F24" s="12"/>
      <c r="G24" s="12"/>
      <c r="H24" s="12"/>
      <c r="I24" s="12"/>
      <c r="J24" s="12"/>
      <c r="K24" s="17"/>
      <c r="L24" s="12"/>
      <c r="M24" s="12"/>
      <c r="N24" s="17"/>
      <c r="O24" s="17"/>
    </row>
    <row r="25" spans="1:15" ht="12.75">
      <c r="A25" s="14">
        <v>3</v>
      </c>
      <c r="B25" s="15" t="s">
        <v>19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2.75">
      <c r="A26" s="14">
        <v>3.1</v>
      </c>
      <c r="B26" s="15" t="s">
        <v>25</v>
      </c>
      <c r="C26" s="17"/>
      <c r="D26" s="17"/>
      <c r="E26" s="17"/>
      <c r="F26" s="17"/>
      <c r="G26" s="17"/>
      <c r="H26" s="12"/>
      <c r="I26" s="12"/>
      <c r="J26" s="17"/>
      <c r="K26" s="17"/>
      <c r="L26" s="12"/>
      <c r="M26" s="17"/>
      <c r="N26" s="17"/>
      <c r="O26" s="17"/>
    </row>
    <row r="27" spans="1:15" ht="15.75" customHeight="1">
      <c r="A27" s="14">
        <v>3.2</v>
      </c>
      <c r="B27" s="15" t="s">
        <v>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2.75">
      <c r="A28" s="13" t="s">
        <v>20</v>
      </c>
      <c r="B28" s="13" t="s">
        <v>8</v>
      </c>
      <c r="C28" s="17"/>
      <c r="D28" s="17"/>
      <c r="E28" s="12"/>
      <c r="F28" s="12"/>
      <c r="G28" s="17"/>
      <c r="H28" s="12"/>
      <c r="I28" s="12"/>
      <c r="J28" s="17"/>
      <c r="K28" s="12"/>
      <c r="L28" s="12"/>
      <c r="M28" s="17"/>
      <c r="N28" s="12"/>
      <c r="O28" s="17"/>
    </row>
    <row r="29" spans="1:15" ht="12.75">
      <c r="A29" s="13" t="s">
        <v>21</v>
      </c>
      <c r="B29" s="15" t="s">
        <v>7</v>
      </c>
      <c r="C29" s="12"/>
      <c r="D29" s="17"/>
      <c r="E29" s="12"/>
      <c r="F29" s="12"/>
      <c r="G29" s="17"/>
      <c r="H29" s="12"/>
      <c r="I29" s="12"/>
      <c r="J29" s="17"/>
      <c r="K29" s="12"/>
      <c r="L29" s="12"/>
      <c r="M29" s="17"/>
      <c r="N29" s="12"/>
      <c r="O29" s="17"/>
    </row>
    <row r="30" spans="1:15" ht="12.75">
      <c r="A30" s="13" t="s">
        <v>22</v>
      </c>
      <c r="B30" s="13" t="s">
        <v>11</v>
      </c>
      <c r="C30" s="17"/>
      <c r="D30" s="17"/>
      <c r="E30" s="17"/>
      <c r="F30" s="17"/>
      <c r="G30" s="17"/>
      <c r="H30" s="12"/>
      <c r="I30" s="17"/>
      <c r="J30" s="17"/>
      <c r="K30" s="17"/>
      <c r="L30" s="17"/>
      <c r="M30" s="17"/>
      <c r="N30" s="17"/>
      <c r="O30" s="17"/>
    </row>
    <row r="31" spans="1:15" ht="22.5">
      <c r="A31" s="13" t="s">
        <v>23</v>
      </c>
      <c r="B31" s="15" t="s">
        <v>14</v>
      </c>
      <c r="C31" s="12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2"/>
      <c r="O31" s="17"/>
    </row>
    <row r="32" spans="1:15" ht="12.75">
      <c r="A32" s="18">
        <v>3.3</v>
      </c>
      <c r="B32" s="15" t="s">
        <v>42</v>
      </c>
      <c r="C32" s="12"/>
      <c r="D32" s="12"/>
      <c r="E32" s="17"/>
      <c r="F32" s="12"/>
      <c r="G32" s="12"/>
      <c r="H32" s="12"/>
      <c r="I32" s="12"/>
      <c r="J32" s="12"/>
      <c r="K32" s="17"/>
      <c r="L32" s="12"/>
      <c r="M32" s="12"/>
      <c r="N32" s="17"/>
      <c r="O32" s="17"/>
    </row>
    <row r="33" spans="1:15" ht="12.75">
      <c r="A33" s="31"/>
      <c r="B33" s="31"/>
      <c r="C33" s="55"/>
      <c r="D33" s="55"/>
      <c r="E33" s="55"/>
      <c r="F33" s="55"/>
      <c r="G33" s="55"/>
      <c r="H33" s="30"/>
      <c r="I33" s="55"/>
      <c r="J33" s="55"/>
      <c r="K33" s="55"/>
      <c r="L33" s="55"/>
      <c r="M33" s="55"/>
      <c r="N33" s="55"/>
      <c r="O33" s="55"/>
    </row>
    <row r="34" spans="1:15" ht="12.75" customHeight="1">
      <c r="A34" s="77"/>
      <c r="B34" s="77" t="s">
        <v>39</v>
      </c>
      <c r="C34" s="78" t="s">
        <v>52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</row>
    <row r="35" spans="1:15" ht="42.75" customHeight="1">
      <c r="A35" s="77"/>
      <c r="B35" s="77"/>
      <c r="C35" s="78"/>
      <c r="D35" s="22" t="s">
        <v>27</v>
      </c>
      <c r="E35" s="23" t="s">
        <v>28</v>
      </c>
      <c r="F35" s="23" t="s">
        <v>29</v>
      </c>
      <c r="G35" s="23" t="s">
        <v>30</v>
      </c>
      <c r="H35" s="23" t="s">
        <v>31</v>
      </c>
      <c r="I35" s="23" t="s">
        <v>32</v>
      </c>
      <c r="J35" s="23" t="s">
        <v>33</v>
      </c>
      <c r="K35" s="23" t="s">
        <v>34</v>
      </c>
      <c r="L35" s="24" t="s">
        <v>35</v>
      </c>
      <c r="M35" s="23" t="s">
        <v>36</v>
      </c>
      <c r="N35" s="23" t="s">
        <v>37</v>
      </c>
      <c r="O35" s="23" t="s">
        <v>38</v>
      </c>
    </row>
    <row r="36" spans="1:15" ht="22.5">
      <c r="A36" s="14">
        <v>4</v>
      </c>
      <c r="B36" s="15" t="s">
        <v>54</v>
      </c>
      <c r="C36" s="28">
        <f>SUM(D36:O36)</f>
        <v>111.84</v>
      </c>
      <c r="D36" s="28">
        <f aca="true" t="shared" si="4" ref="D36:O36">D37+D38+D43</f>
        <v>8.96</v>
      </c>
      <c r="E36" s="28">
        <f t="shared" si="4"/>
        <v>7.55</v>
      </c>
      <c r="F36" s="28">
        <f t="shared" si="4"/>
        <v>9.21</v>
      </c>
      <c r="G36" s="28">
        <f t="shared" si="4"/>
        <v>9.48</v>
      </c>
      <c r="H36" s="28">
        <f t="shared" si="4"/>
        <v>9.83</v>
      </c>
      <c r="I36" s="28">
        <f t="shared" si="4"/>
        <v>9.54</v>
      </c>
      <c r="J36" s="28">
        <f t="shared" si="4"/>
        <v>9.39</v>
      </c>
      <c r="K36" s="28">
        <f t="shared" si="4"/>
        <v>9.38</v>
      </c>
      <c r="L36" s="28">
        <f t="shared" si="4"/>
        <v>9</v>
      </c>
      <c r="M36" s="28">
        <f t="shared" si="4"/>
        <v>9.5</v>
      </c>
      <c r="N36" s="28">
        <f t="shared" si="4"/>
        <v>9.5</v>
      </c>
      <c r="O36" s="28">
        <f t="shared" si="4"/>
        <v>10.5</v>
      </c>
    </row>
    <row r="37" spans="1:15" ht="12.75">
      <c r="A37" s="14">
        <v>4.1</v>
      </c>
      <c r="B37" s="15" t="s">
        <v>50</v>
      </c>
      <c r="C37" s="28">
        <f>SUM(D37:O37)</f>
        <v>103.11</v>
      </c>
      <c r="D37" s="28">
        <v>8.96</v>
      </c>
      <c r="E37" s="28">
        <v>7.55</v>
      </c>
      <c r="F37" s="28">
        <v>9.21</v>
      </c>
      <c r="G37" s="28">
        <v>8.75</v>
      </c>
      <c r="H37" s="28">
        <v>7.75</v>
      </c>
      <c r="I37" s="28">
        <v>5.95</v>
      </c>
      <c r="J37" s="28">
        <v>7.06</v>
      </c>
      <c r="K37" s="28">
        <v>9.38</v>
      </c>
      <c r="L37" s="28">
        <v>9</v>
      </c>
      <c r="M37" s="28">
        <v>9.5</v>
      </c>
      <c r="N37" s="28">
        <v>9.5</v>
      </c>
      <c r="O37" s="28">
        <v>10.5</v>
      </c>
    </row>
    <row r="38" spans="1:15" ht="12.75">
      <c r="A38" s="12">
        <v>4.2</v>
      </c>
      <c r="B38" s="25" t="s">
        <v>5</v>
      </c>
      <c r="C38" s="28">
        <f>SUM(D38:O38)</f>
        <v>8.73</v>
      </c>
      <c r="D38" s="28">
        <f aca="true" t="shared" si="5" ref="D38:K38">SUM(D39:D42)</f>
        <v>0</v>
      </c>
      <c r="E38" s="28">
        <f t="shared" si="5"/>
        <v>0</v>
      </c>
      <c r="F38" s="28">
        <f t="shared" si="5"/>
        <v>0</v>
      </c>
      <c r="G38" s="28">
        <f t="shared" si="5"/>
        <v>0.73</v>
      </c>
      <c r="H38" s="28">
        <f t="shared" si="5"/>
        <v>2.08</v>
      </c>
      <c r="I38" s="28">
        <f t="shared" si="5"/>
        <v>3.59</v>
      </c>
      <c r="J38" s="28">
        <f t="shared" si="5"/>
        <v>2.33</v>
      </c>
      <c r="K38" s="28">
        <f t="shared" si="5"/>
        <v>0</v>
      </c>
      <c r="L38" s="28">
        <f>SUM(L39:L42)</f>
        <v>0</v>
      </c>
      <c r="M38" s="28">
        <f>SUM(M39:M42)</f>
        <v>0</v>
      </c>
      <c r="N38" s="28">
        <f>SUM(N39:N42)</f>
        <v>0</v>
      </c>
      <c r="O38" s="28">
        <f>SUM(O39:O42)</f>
        <v>0</v>
      </c>
    </row>
    <row r="39" spans="1:15" ht="12.75">
      <c r="A39" s="13" t="s">
        <v>44</v>
      </c>
      <c r="B39" s="15" t="s">
        <v>8</v>
      </c>
      <c r="C39" s="28">
        <f>SUM(D39:O39)</f>
        <v>1.95</v>
      </c>
      <c r="D39" s="28"/>
      <c r="E39" s="28"/>
      <c r="F39" s="28"/>
      <c r="G39" s="28">
        <v>0.73</v>
      </c>
      <c r="H39" s="28">
        <v>0.86</v>
      </c>
      <c r="I39" s="28">
        <v>0.36</v>
      </c>
      <c r="J39" s="28"/>
      <c r="K39" s="28"/>
      <c r="L39" s="28"/>
      <c r="M39" s="28"/>
      <c r="N39" s="28"/>
      <c r="O39" s="28"/>
    </row>
    <row r="40" spans="1:15" ht="12.75">
      <c r="A40" s="13" t="s">
        <v>45</v>
      </c>
      <c r="B40" s="15" t="s">
        <v>7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12.75">
      <c r="A41" s="13" t="s">
        <v>46</v>
      </c>
      <c r="B41" s="15" t="s">
        <v>11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22.5">
      <c r="A42" s="14" t="s">
        <v>47</v>
      </c>
      <c r="B42" s="15" t="s">
        <v>14</v>
      </c>
      <c r="C42" s="28">
        <f>SUM(D42:O42)</f>
        <v>6.78</v>
      </c>
      <c r="D42" s="28"/>
      <c r="E42" s="28"/>
      <c r="F42" s="28"/>
      <c r="G42" s="28"/>
      <c r="H42" s="28">
        <v>1.22</v>
      </c>
      <c r="I42" s="28">
        <v>3.23</v>
      </c>
      <c r="J42" s="28">
        <v>2.33</v>
      </c>
      <c r="K42" s="28"/>
      <c r="L42" s="28"/>
      <c r="M42" s="28"/>
      <c r="N42" s="28"/>
      <c r="O42" s="28"/>
    </row>
    <row r="43" spans="1:15" ht="12.75">
      <c r="A43" s="14">
        <v>4.3</v>
      </c>
      <c r="B43" s="15" t="s">
        <v>42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ht="12.75">
      <c r="A44" s="59"/>
      <c r="B44" s="60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26" t="s">
        <v>48</v>
      </c>
      <c r="C46" s="1" t="s">
        <v>0</v>
      </c>
      <c r="D46" s="1"/>
      <c r="E46" s="1"/>
      <c r="F46" s="1"/>
      <c r="G46" s="1"/>
      <c r="H46" s="1" t="s">
        <v>1</v>
      </c>
      <c r="I46" s="1"/>
      <c r="J46" s="1"/>
      <c r="K46" s="1"/>
      <c r="L46" s="1"/>
      <c r="M46" s="1"/>
      <c r="N46" s="1"/>
      <c r="O46" s="1"/>
    </row>
    <row r="47" spans="1:15" ht="12.75">
      <c r="A47" s="1"/>
      <c r="B47" s="2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 t="s">
        <v>43</v>
      </c>
      <c r="D48" s="1"/>
      <c r="E48" s="1"/>
      <c r="F48" s="1"/>
      <c r="G48" s="1"/>
      <c r="H48" s="1" t="s">
        <v>2</v>
      </c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 t="s">
        <v>3</v>
      </c>
      <c r="D50" s="1"/>
      <c r="E50" s="1"/>
      <c r="F50" s="1"/>
      <c r="G50" s="1"/>
      <c r="H50" s="1" t="s">
        <v>4</v>
      </c>
      <c r="I50" s="1"/>
      <c r="J50" s="1"/>
      <c r="K50" s="1"/>
      <c r="L50" s="1"/>
      <c r="M50" s="1"/>
      <c r="N50" s="1"/>
      <c r="O50" s="1"/>
    </row>
  </sheetData>
  <mergeCells count="10">
    <mergeCell ref="B5:O5"/>
    <mergeCell ref="A7:A8"/>
    <mergeCell ref="B7:B8"/>
    <mergeCell ref="C7:C8"/>
    <mergeCell ref="D7:O7"/>
    <mergeCell ref="C34:C35"/>
    <mergeCell ref="D34:O34"/>
    <mergeCell ref="C6:J6"/>
    <mergeCell ref="A34:A35"/>
    <mergeCell ref="B34:B35"/>
  </mergeCells>
  <printOptions/>
  <pageMargins left="0.75" right="0.75" top="0.58" bottom="1" header="0.28" footer="0.5"/>
  <pageSetup horizontalDpi="600" verticalDpi="600" orientation="landscape" paperSize="9" r:id="rId1"/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B1">
      <selection activeCell="G31" sqref="G31"/>
    </sheetView>
  </sheetViews>
  <sheetFormatPr defaultColWidth="9.00390625" defaultRowHeight="12.75"/>
  <cols>
    <col min="1" max="1" width="5.25390625" style="0" customWidth="1"/>
    <col min="2" max="2" width="24.75390625" style="0" customWidth="1"/>
    <col min="4" max="5" width="7.375" style="0" customWidth="1"/>
    <col min="6" max="6" width="7.25390625" style="0" customWidth="1"/>
    <col min="7" max="7" width="7.375" style="0" customWidth="1"/>
    <col min="8" max="8" width="7.125" style="0" customWidth="1"/>
    <col min="9" max="9" width="7.375" style="0" customWidth="1"/>
    <col min="10" max="10" width="7.625" style="0" customWidth="1"/>
    <col min="11" max="11" width="7.375" style="0" customWidth="1"/>
    <col min="12" max="12" width="6.875" style="51" customWidth="1"/>
    <col min="13" max="13" width="7.625" style="51" customWidth="1"/>
    <col min="14" max="15" width="9.125" style="51" customWidth="1"/>
  </cols>
  <sheetData>
    <row r="1" spans="1:15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5"/>
      <c r="M1" s="5"/>
      <c r="N1" s="5"/>
      <c r="O1" s="5"/>
    </row>
    <row r="2" spans="1:15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5" t="s">
        <v>62</v>
      </c>
      <c r="M2" s="5"/>
      <c r="N2" s="5"/>
      <c r="O2" s="5"/>
    </row>
    <row r="3" spans="1:15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5"/>
      <c r="M3" s="5"/>
      <c r="N3" s="5"/>
      <c r="O3" s="5"/>
    </row>
    <row r="4" spans="1:15" ht="15">
      <c r="A4" s="31"/>
      <c r="B4" s="88" t="s">
        <v>53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5">
      <c r="A5" s="31"/>
      <c r="B5" s="73"/>
      <c r="C5" s="74" t="s">
        <v>61</v>
      </c>
      <c r="D5" s="74"/>
      <c r="E5" s="74"/>
      <c r="F5" s="74"/>
      <c r="G5" s="74"/>
      <c r="H5" s="74"/>
      <c r="I5" s="74"/>
      <c r="J5" s="74"/>
      <c r="K5" s="73"/>
      <c r="L5" s="73"/>
      <c r="M5" s="73"/>
      <c r="N5" s="69" t="s">
        <v>26</v>
      </c>
      <c r="O5" s="73"/>
    </row>
    <row r="6" spans="1:15" ht="12.75">
      <c r="A6" s="31"/>
      <c r="B6" s="53"/>
      <c r="C6" s="52"/>
      <c r="D6" s="52"/>
      <c r="E6" s="52"/>
      <c r="F6" s="52"/>
      <c r="G6" s="52"/>
      <c r="H6" s="52"/>
      <c r="I6" s="52"/>
      <c r="J6" s="52"/>
      <c r="K6" s="53"/>
      <c r="L6" s="53"/>
      <c r="M6" s="53"/>
      <c r="N6" s="52"/>
      <c r="O6" s="53"/>
    </row>
    <row r="7" spans="1:15" ht="12.75" customHeight="1">
      <c r="A7" s="83"/>
      <c r="B7" s="77" t="s">
        <v>39</v>
      </c>
      <c r="C7" s="78" t="s">
        <v>52</v>
      </c>
      <c r="D7" s="77" t="s">
        <v>40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</row>
    <row r="8" spans="1:15" ht="41.25" customHeight="1">
      <c r="A8" s="84"/>
      <c r="B8" s="77"/>
      <c r="C8" s="78"/>
      <c r="D8" s="11" t="s">
        <v>27</v>
      </c>
      <c r="E8" s="12" t="s">
        <v>28</v>
      </c>
      <c r="F8" s="12" t="s">
        <v>29</v>
      </c>
      <c r="G8" s="12" t="s">
        <v>30</v>
      </c>
      <c r="H8" s="12" t="s">
        <v>31</v>
      </c>
      <c r="I8" s="12" t="s">
        <v>32</v>
      </c>
      <c r="J8" s="12" t="s">
        <v>33</v>
      </c>
      <c r="K8" s="12" t="s">
        <v>34</v>
      </c>
      <c r="L8" s="13" t="s">
        <v>35</v>
      </c>
      <c r="M8" s="12" t="s">
        <v>36</v>
      </c>
      <c r="N8" s="12" t="s">
        <v>37</v>
      </c>
      <c r="O8" s="12" t="s">
        <v>38</v>
      </c>
    </row>
    <row r="9" spans="1:19" ht="12.75">
      <c r="A9" s="14">
        <v>1</v>
      </c>
      <c r="B9" s="15" t="s">
        <v>41</v>
      </c>
      <c r="C9" s="28">
        <f>SUM(D9:O9)</f>
        <v>6950.21</v>
      </c>
      <c r="D9" s="44">
        <f aca="true" t="shared" si="0" ref="D9:O9">D10+D11+D16</f>
        <v>602.07</v>
      </c>
      <c r="E9" s="44">
        <f t="shared" si="0"/>
        <v>600.04</v>
      </c>
      <c r="F9" s="44">
        <f t="shared" si="0"/>
        <v>607.94</v>
      </c>
      <c r="G9" s="44">
        <f t="shared" si="0"/>
        <v>543.28</v>
      </c>
      <c r="H9" s="44">
        <f t="shared" si="0"/>
        <v>523.75</v>
      </c>
      <c r="I9" s="44">
        <f t="shared" si="0"/>
        <v>523.49</v>
      </c>
      <c r="J9" s="44">
        <f t="shared" si="0"/>
        <v>526.27</v>
      </c>
      <c r="K9" s="44">
        <f t="shared" si="0"/>
        <v>520.4</v>
      </c>
      <c r="L9" s="44">
        <f t="shared" si="0"/>
        <v>614.4</v>
      </c>
      <c r="M9" s="44">
        <f t="shared" si="0"/>
        <v>614.4</v>
      </c>
      <c r="N9" s="44">
        <f t="shared" si="0"/>
        <v>614.4</v>
      </c>
      <c r="O9" s="44">
        <f t="shared" si="0"/>
        <v>659.77</v>
      </c>
      <c r="Q9" s="50"/>
      <c r="R9" s="29"/>
      <c r="S9" s="32"/>
    </row>
    <row r="10" spans="1:19" ht="12.75">
      <c r="A10" s="18">
        <v>1.1</v>
      </c>
      <c r="B10" s="15" t="s">
        <v>6</v>
      </c>
      <c r="C10" s="28">
        <f>SUM(D10:O10)</f>
        <v>5734.02</v>
      </c>
      <c r="D10" s="28">
        <f aca="true" t="shared" si="1" ref="D10:O10">SUM(D18+D26+D37)</f>
        <v>505.94</v>
      </c>
      <c r="E10" s="28">
        <f t="shared" si="1"/>
        <v>521.94</v>
      </c>
      <c r="F10" s="28">
        <f t="shared" si="1"/>
        <v>480.5</v>
      </c>
      <c r="G10" s="28">
        <f t="shared" si="1"/>
        <v>444.63</v>
      </c>
      <c r="H10" s="28">
        <f t="shared" si="1"/>
        <v>442.59</v>
      </c>
      <c r="I10" s="28">
        <f t="shared" si="1"/>
        <v>425.28</v>
      </c>
      <c r="J10" s="28">
        <f t="shared" si="1"/>
        <v>430.66</v>
      </c>
      <c r="K10" s="28">
        <f t="shared" si="1"/>
        <v>435.71</v>
      </c>
      <c r="L10" s="28">
        <f t="shared" si="1"/>
        <v>504.04</v>
      </c>
      <c r="M10" s="28">
        <f t="shared" si="1"/>
        <v>504.04</v>
      </c>
      <c r="N10" s="28">
        <f t="shared" si="1"/>
        <v>504.04</v>
      </c>
      <c r="O10" s="28">
        <f t="shared" si="1"/>
        <v>534.65</v>
      </c>
      <c r="Q10" s="50"/>
      <c r="R10" s="29"/>
      <c r="S10" s="32"/>
    </row>
    <row r="11" spans="1:19" ht="12.75">
      <c r="A11" s="14">
        <v>1.2</v>
      </c>
      <c r="B11" s="15" t="s">
        <v>5</v>
      </c>
      <c r="C11" s="28">
        <f aca="true" t="shared" si="2" ref="C11:O11">SUM(C12:C15)</f>
        <v>1208.11</v>
      </c>
      <c r="D11" s="28">
        <f t="shared" si="2"/>
        <v>95.23</v>
      </c>
      <c r="E11" s="28">
        <f t="shared" si="2"/>
        <v>78</v>
      </c>
      <c r="F11" s="28">
        <f t="shared" si="2"/>
        <v>127.44</v>
      </c>
      <c r="G11" s="28">
        <f t="shared" si="2"/>
        <v>98.65</v>
      </c>
      <c r="H11" s="28">
        <f t="shared" si="2"/>
        <v>81.16</v>
      </c>
      <c r="I11" s="28">
        <f t="shared" si="2"/>
        <v>98.21</v>
      </c>
      <c r="J11" s="28">
        <f t="shared" si="2"/>
        <v>95.61</v>
      </c>
      <c r="K11" s="28">
        <f t="shared" si="2"/>
        <v>84.69</v>
      </c>
      <c r="L11" s="28">
        <f t="shared" si="2"/>
        <v>110.36</v>
      </c>
      <c r="M11" s="28">
        <f t="shared" si="2"/>
        <v>110.36</v>
      </c>
      <c r="N11" s="28">
        <f t="shared" si="2"/>
        <v>110.36</v>
      </c>
      <c r="O11" s="28">
        <f t="shared" si="2"/>
        <v>118.04</v>
      </c>
      <c r="Q11" s="50"/>
      <c r="R11" s="29"/>
      <c r="S11" s="32"/>
    </row>
    <row r="12" spans="1:19" ht="12.75">
      <c r="A12" s="19" t="s">
        <v>9</v>
      </c>
      <c r="B12" s="15" t="s">
        <v>8</v>
      </c>
      <c r="C12" s="28">
        <f>SUM(D12:O12)</f>
        <v>484.63</v>
      </c>
      <c r="D12" s="28">
        <f aca="true" t="shared" si="3" ref="D12:O12">SUM(D20+D28+D39)</f>
        <v>34.76</v>
      </c>
      <c r="E12" s="28">
        <f t="shared" si="3"/>
        <v>27.61</v>
      </c>
      <c r="F12" s="28">
        <f t="shared" si="3"/>
        <v>38.53</v>
      </c>
      <c r="G12" s="28">
        <f t="shared" si="3"/>
        <v>43.22</v>
      </c>
      <c r="H12" s="28">
        <f t="shared" si="3"/>
        <v>34.93</v>
      </c>
      <c r="I12" s="28">
        <f t="shared" si="3"/>
        <v>31.06</v>
      </c>
      <c r="J12" s="28">
        <f t="shared" si="3"/>
        <v>29.15</v>
      </c>
      <c r="K12" s="28">
        <f t="shared" si="3"/>
        <v>29.79</v>
      </c>
      <c r="L12" s="28">
        <f t="shared" si="3"/>
        <v>53.08</v>
      </c>
      <c r="M12" s="28">
        <f t="shared" si="3"/>
        <v>53.08</v>
      </c>
      <c r="N12" s="28">
        <f t="shared" si="3"/>
        <v>53.08</v>
      </c>
      <c r="O12" s="28">
        <f t="shared" si="3"/>
        <v>56.34</v>
      </c>
      <c r="Q12" s="50"/>
      <c r="R12" s="29"/>
      <c r="S12" s="32"/>
    </row>
    <row r="13" spans="1:19" ht="12.75">
      <c r="A13" s="20" t="s">
        <v>10</v>
      </c>
      <c r="B13" s="15" t="s">
        <v>7</v>
      </c>
      <c r="C13" s="28">
        <f>SUM(D13:O13)</f>
        <v>27.53</v>
      </c>
      <c r="D13" s="28">
        <f aca="true" t="shared" si="4" ref="D13:O13">SUM(D21+D29+D40)</f>
        <v>1.02</v>
      </c>
      <c r="E13" s="28">
        <f t="shared" si="4"/>
        <v>2.05</v>
      </c>
      <c r="F13" s="28">
        <f t="shared" si="4"/>
        <v>0.74</v>
      </c>
      <c r="G13" s="28">
        <f t="shared" si="4"/>
        <v>1.63</v>
      </c>
      <c r="H13" s="28">
        <f t="shared" si="4"/>
        <v>1.59</v>
      </c>
      <c r="I13" s="28">
        <f t="shared" si="4"/>
        <v>1.98</v>
      </c>
      <c r="J13" s="28">
        <f t="shared" si="4"/>
        <v>1.81</v>
      </c>
      <c r="K13" s="28">
        <f t="shared" si="4"/>
        <v>1.56</v>
      </c>
      <c r="L13" s="28">
        <f t="shared" si="4"/>
        <v>3.74</v>
      </c>
      <c r="M13" s="28">
        <f t="shared" si="4"/>
        <v>3.74</v>
      </c>
      <c r="N13" s="28">
        <f t="shared" si="4"/>
        <v>3.74</v>
      </c>
      <c r="O13" s="28">
        <f t="shared" si="4"/>
        <v>3.93</v>
      </c>
      <c r="Q13" s="50"/>
      <c r="R13" s="29"/>
      <c r="S13" s="32"/>
    </row>
    <row r="14" spans="1:19" ht="12.75">
      <c r="A14" s="13" t="s">
        <v>12</v>
      </c>
      <c r="B14" s="13" t="s">
        <v>11</v>
      </c>
      <c r="C14" s="28">
        <f>SUM(D14:O14)</f>
        <v>1.9</v>
      </c>
      <c r="D14" s="28">
        <f aca="true" t="shared" si="5" ref="D14:O14">SUM(D22+D30+D41)</f>
        <v>1.9</v>
      </c>
      <c r="E14" s="28">
        <f t="shared" si="5"/>
        <v>0</v>
      </c>
      <c r="F14" s="28">
        <f t="shared" si="5"/>
        <v>0</v>
      </c>
      <c r="G14" s="28">
        <f t="shared" si="5"/>
        <v>0</v>
      </c>
      <c r="H14" s="28">
        <f t="shared" si="5"/>
        <v>0</v>
      </c>
      <c r="I14" s="28">
        <f t="shared" si="5"/>
        <v>0</v>
      </c>
      <c r="J14" s="28">
        <f t="shared" si="5"/>
        <v>0</v>
      </c>
      <c r="K14" s="28">
        <f t="shared" si="5"/>
        <v>0</v>
      </c>
      <c r="L14" s="28">
        <f t="shared" si="5"/>
        <v>0</v>
      </c>
      <c r="M14" s="28">
        <f t="shared" si="5"/>
        <v>0</v>
      </c>
      <c r="N14" s="28">
        <f t="shared" si="5"/>
        <v>0</v>
      </c>
      <c r="O14" s="28">
        <f t="shared" si="5"/>
        <v>0</v>
      </c>
      <c r="Q14" s="50"/>
      <c r="R14" s="29"/>
      <c r="S14" s="32"/>
    </row>
    <row r="15" spans="1:19" ht="22.5">
      <c r="A15" s="13" t="s">
        <v>13</v>
      </c>
      <c r="B15" s="15" t="s">
        <v>14</v>
      </c>
      <c r="C15" s="28">
        <f>SUM(D15:O15)</f>
        <v>694.05</v>
      </c>
      <c r="D15" s="28">
        <f aca="true" t="shared" si="6" ref="D15:O15">SUM(D23+D31+D42)</f>
        <v>57.55</v>
      </c>
      <c r="E15" s="28">
        <f t="shared" si="6"/>
        <v>48.34</v>
      </c>
      <c r="F15" s="28">
        <f t="shared" si="6"/>
        <v>88.17</v>
      </c>
      <c r="G15" s="28">
        <f t="shared" si="6"/>
        <v>53.8</v>
      </c>
      <c r="H15" s="28">
        <f t="shared" si="6"/>
        <v>44.64</v>
      </c>
      <c r="I15" s="28">
        <f t="shared" si="6"/>
        <v>65.17</v>
      </c>
      <c r="J15" s="28">
        <f t="shared" si="6"/>
        <v>64.65</v>
      </c>
      <c r="K15" s="28">
        <f t="shared" si="6"/>
        <v>53.34</v>
      </c>
      <c r="L15" s="28">
        <f t="shared" si="6"/>
        <v>53.54</v>
      </c>
      <c r="M15" s="28">
        <f t="shared" si="6"/>
        <v>53.54</v>
      </c>
      <c r="N15" s="28">
        <f t="shared" si="6"/>
        <v>53.54</v>
      </c>
      <c r="O15" s="28">
        <f t="shared" si="6"/>
        <v>57.77</v>
      </c>
      <c r="Q15" s="50"/>
      <c r="R15" s="29"/>
      <c r="S15" s="32"/>
    </row>
    <row r="16" spans="1:19" ht="12.75">
      <c r="A16" s="14">
        <v>1.3</v>
      </c>
      <c r="B16" s="15" t="s">
        <v>42</v>
      </c>
      <c r="C16" s="28">
        <f>SUM(D16:O16)</f>
        <v>8.08</v>
      </c>
      <c r="D16" s="28">
        <f aca="true" t="shared" si="7" ref="D16:O16">SUM(D24+D32+D43)</f>
        <v>0.9</v>
      </c>
      <c r="E16" s="28">
        <f t="shared" si="7"/>
        <v>0.1</v>
      </c>
      <c r="F16" s="28">
        <f t="shared" si="7"/>
        <v>0</v>
      </c>
      <c r="G16" s="28">
        <f t="shared" si="7"/>
        <v>0</v>
      </c>
      <c r="H16" s="28">
        <f t="shared" si="7"/>
        <v>0</v>
      </c>
      <c r="I16" s="28">
        <f t="shared" si="7"/>
        <v>0</v>
      </c>
      <c r="J16" s="28">
        <f t="shared" si="7"/>
        <v>0</v>
      </c>
      <c r="K16" s="28">
        <f t="shared" si="7"/>
        <v>0</v>
      </c>
      <c r="L16" s="28">
        <f t="shared" si="7"/>
        <v>0</v>
      </c>
      <c r="M16" s="28">
        <f t="shared" si="7"/>
        <v>0</v>
      </c>
      <c r="N16" s="28">
        <f t="shared" si="7"/>
        <v>0</v>
      </c>
      <c r="O16" s="28">
        <f t="shared" si="7"/>
        <v>7.08</v>
      </c>
      <c r="Q16" s="50"/>
      <c r="R16" s="29"/>
      <c r="S16" s="32"/>
    </row>
    <row r="17" spans="1:19" ht="12.75">
      <c r="A17" s="14">
        <v>2</v>
      </c>
      <c r="B17" s="15" t="s">
        <v>24</v>
      </c>
      <c r="C17" s="28">
        <f>SUM(C24+C19+C18)</f>
        <v>1095.73</v>
      </c>
      <c r="D17" s="28">
        <f aca="true" t="shared" si="8" ref="D17:O17">D18+D19+D24</f>
        <v>97.4</v>
      </c>
      <c r="E17" s="28">
        <f t="shared" si="8"/>
        <v>90.49</v>
      </c>
      <c r="F17" s="28">
        <f t="shared" si="8"/>
        <v>89.59</v>
      </c>
      <c r="G17" s="28">
        <f t="shared" si="8"/>
        <v>87.58</v>
      </c>
      <c r="H17" s="28">
        <f t="shared" si="8"/>
        <v>82.34</v>
      </c>
      <c r="I17" s="28">
        <f t="shared" si="8"/>
        <v>87.6</v>
      </c>
      <c r="J17" s="28">
        <f t="shared" si="8"/>
        <v>85.01</v>
      </c>
      <c r="K17" s="28">
        <f t="shared" si="8"/>
        <v>85.86</v>
      </c>
      <c r="L17" s="28">
        <f t="shared" si="8"/>
        <v>95.94</v>
      </c>
      <c r="M17" s="28">
        <f t="shared" si="8"/>
        <v>95.94</v>
      </c>
      <c r="N17" s="28">
        <f t="shared" si="8"/>
        <v>95.94</v>
      </c>
      <c r="O17" s="28">
        <f t="shared" si="8"/>
        <v>102.04</v>
      </c>
      <c r="Q17" s="50"/>
      <c r="R17" s="29"/>
      <c r="S17" s="32"/>
    </row>
    <row r="18" spans="1:19" ht="12.75">
      <c r="A18" s="14">
        <v>2.1</v>
      </c>
      <c r="B18" s="15" t="s">
        <v>25</v>
      </c>
      <c r="C18" s="28">
        <f aca="true" t="shared" si="9" ref="C18:C30">SUM(D18:O18)</f>
        <v>951.7</v>
      </c>
      <c r="D18" s="27">
        <v>82.2</v>
      </c>
      <c r="E18" s="27">
        <v>85.27</v>
      </c>
      <c r="F18" s="27">
        <v>75.63</v>
      </c>
      <c r="G18" s="27">
        <v>75.45</v>
      </c>
      <c r="H18" s="27">
        <v>77.6</v>
      </c>
      <c r="I18" s="27">
        <v>69.82</v>
      </c>
      <c r="J18" s="27">
        <v>73.5</v>
      </c>
      <c r="K18" s="27">
        <v>72.77</v>
      </c>
      <c r="L18" s="27">
        <v>83.8</v>
      </c>
      <c r="M18" s="27">
        <v>83.8</v>
      </c>
      <c r="N18" s="27">
        <v>83.8</v>
      </c>
      <c r="O18" s="27">
        <v>88.06</v>
      </c>
      <c r="Q18" s="50"/>
      <c r="R18" s="29"/>
      <c r="S18" s="32"/>
    </row>
    <row r="19" spans="1:19" ht="12.75">
      <c r="A19" s="14">
        <v>2.2</v>
      </c>
      <c r="B19" s="15" t="s">
        <v>5</v>
      </c>
      <c r="C19" s="28">
        <f t="shared" si="9"/>
        <v>143.97</v>
      </c>
      <c r="D19" s="28">
        <f>SUM(D20:D23)</f>
        <v>15.2</v>
      </c>
      <c r="E19" s="28">
        <f>SUM(E20:E23)</f>
        <v>5.22</v>
      </c>
      <c r="F19" s="28">
        <f>SUM(F20:F23)</f>
        <v>13.96</v>
      </c>
      <c r="G19" s="28">
        <f aca="true" t="shared" si="10" ref="G19:O19">SUM(G20:G23)</f>
        <v>12.13</v>
      </c>
      <c r="H19" s="28">
        <f t="shared" si="10"/>
        <v>4.74</v>
      </c>
      <c r="I19" s="28">
        <f t="shared" si="10"/>
        <v>17.78</v>
      </c>
      <c r="J19" s="28">
        <f t="shared" si="10"/>
        <v>11.51</v>
      </c>
      <c r="K19" s="28">
        <f t="shared" si="10"/>
        <v>13.09</v>
      </c>
      <c r="L19" s="28">
        <f t="shared" si="10"/>
        <v>12.14</v>
      </c>
      <c r="M19" s="28">
        <f t="shared" si="10"/>
        <v>12.14</v>
      </c>
      <c r="N19" s="28">
        <f t="shared" si="10"/>
        <v>12.14</v>
      </c>
      <c r="O19" s="28">
        <f t="shared" si="10"/>
        <v>13.92</v>
      </c>
      <c r="Q19" s="50"/>
      <c r="R19" s="29"/>
      <c r="S19" s="32"/>
    </row>
    <row r="20" spans="1:19" ht="12.75">
      <c r="A20" s="13" t="s">
        <v>15</v>
      </c>
      <c r="B20" s="13" t="s">
        <v>8</v>
      </c>
      <c r="C20" s="28">
        <f t="shared" si="9"/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Q20" s="50"/>
      <c r="R20" s="29"/>
      <c r="S20" s="32"/>
    </row>
    <row r="21" spans="1:19" ht="12.75">
      <c r="A21" s="13" t="s">
        <v>16</v>
      </c>
      <c r="B21" s="15" t="s">
        <v>7</v>
      </c>
      <c r="C21" s="28">
        <f t="shared" si="9"/>
        <v>7.78</v>
      </c>
      <c r="D21" s="28">
        <v>1</v>
      </c>
      <c r="E21" s="28">
        <v>0.94</v>
      </c>
      <c r="F21" s="28">
        <v>0.04</v>
      </c>
      <c r="G21" s="28">
        <v>0.9</v>
      </c>
      <c r="H21" s="28">
        <v>0.83</v>
      </c>
      <c r="I21" s="28">
        <v>0.76</v>
      </c>
      <c r="J21" s="28">
        <v>0.77</v>
      </c>
      <c r="K21" s="28">
        <v>0.89</v>
      </c>
      <c r="L21" s="28">
        <v>0.4</v>
      </c>
      <c r="M21" s="28">
        <v>0.4</v>
      </c>
      <c r="N21" s="28">
        <v>0.4</v>
      </c>
      <c r="O21" s="28">
        <v>0.45</v>
      </c>
      <c r="Q21" s="50"/>
      <c r="R21" s="29"/>
      <c r="S21" s="32"/>
    </row>
    <row r="22" spans="1:19" ht="12.75">
      <c r="A22" s="13" t="s">
        <v>17</v>
      </c>
      <c r="B22" s="13" t="s">
        <v>11</v>
      </c>
      <c r="C22" s="28">
        <f t="shared" si="9"/>
        <v>1.9</v>
      </c>
      <c r="D22" s="28">
        <v>1.9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Q22" s="50"/>
      <c r="R22" s="29"/>
      <c r="S22" s="32"/>
    </row>
    <row r="23" spans="1:19" ht="22.5">
      <c r="A23" s="13" t="s">
        <v>18</v>
      </c>
      <c r="B23" s="15" t="s">
        <v>14</v>
      </c>
      <c r="C23" s="28">
        <f t="shared" si="9"/>
        <v>134.29</v>
      </c>
      <c r="D23" s="28">
        <v>12.3</v>
      </c>
      <c r="E23" s="28">
        <v>4.28</v>
      </c>
      <c r="F23" s="28">
        <v>13.92</v>
      </c>
      <c r="G23" s="28">
        <v>11.23</v>
      </c>
      <c r="H23" s="28">
        <v>3.91</v>
      </c>
      <c r="I23" s="28">
        <v>17.02</v>
      </c>
      <c r="J23" s="28">
        <v>10.74</v>
      </c>
      <c r="K23" s="28">
        <v>12.2</v>
      </c>
      <c r="L23" s="28">
        <v>11.74</v>
      </c>
      <c r="M23" s="28">
        <v>11.74</v>
      </c>
      <c r="N23" s="28">
        <v>11.74</v>
      </c>
      <c r="O23" s="28">
        <v>13.47</v>
      </c>
      <c r="Q23" s="50"/>
      <c r="R23" s="29"/>
      <c r="S23" s="32"/>
    </row>
    <row r="24" spans="1:19" ht="12.75">
      <c r="A24" s="18">
        <v>2.3</v>
      </c>
      <c r="B24" s="15" t="s">
        <v>42</v>
      </c>
      <c r="C24" s="28">
        <f t="shared" si="9"/>
        <v>0.06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>
        <v>0.06</v>
      </c>
      <c r="Q24" s="50"/>
      <c r="R24" s="29"/>
      <c r="S24" s="32"/>
    </row>
    <row r="25" spans="1:19" ht="12.75">
      <c r="A25" s="14">
        <v>3</v>
      </c>
      <c r="B25" s="15" t="s">
        <v>19</v>
      </c>
      <c r="C25" s="28">
        <f t="shared" si="9"/>
        <v>1288.16</v>
      </c>
      <c r="D25" s="28">
        <f aca="true" t="shared" si="11" ref="D25:O25">D26+D27+D32</f>
        <v>107.97</v>
      </c>
      <c r="E25" s="28">
        <f t="shared" si="11"/>
        <v>107.37</v>
      </c>
      <c r="F25" s="28">
        <f t="shared" si="11"/>
        <v>101.04</v>
      </c>
      <c r="G25" s="28">
        <f t="shared" si="11"/>
        <v>102.02</v>
      </c>
      <c r="H25" s="28">
        <f t="shared" si="11"/>
        <v>104.78</v>
      </c>
      <c r="I25" s="28">
        <f t="shared" si="11"/>
        <v>99.85</v>
      </c>
      <c r="J25" s="28">
        <f t="shared" si="11"/>
        <v>101.08</v>
      </c>
      <c r="K25" s="28">
        <f t="shared" si="11"/>
        <v>102.86</v>
      </c>
      <c r="L25" s="28">
        <f t="shared" si="11"/>
        <v>113.09</v>
      </c>
      <c r="M25" s="28">
        <f t="shared" si="11"/>
        <v>113.09</v>
      </c>
      <c r="N25" s="28">
        <f t="shared" si="11"/>
        <v>113.09</v>
      </c>
      <c r="O25" s="28">
        <f t="shared" si="11"/>
        <v>121.92</v>
      </c>
      <c r="Q25" s="50"/>
      <c r="R25" s="29"/>
      <c r="S25" s="32"/>
    </row>
    <row r="26" spans="1:19" ht="12.75">
      <c r="A26" s="14">
        <v>3.1</v>
      </c>
      <c r="B26" s="15" t="s">
        <v>25</v>
      </c>
      <c r="C26" s="28">
        <f t="shared" si="9"/>
        <v>1142.91</v>
      </c>
      <c r="D26" s="28">
        <v>94.41</v>
      </c>
      <c r="E26" s="28">
        <v>95.36</v>
      </c>
      <c r="F26" s="28">
        <v>91.68</v>
      </c>
      <c r="G26" s="28">
        <v>95.72</v>
      </c>
      <c r="H26" s="28">
        <v>97.11</v>
      </c>
      <c r="I26" s="28">
        <v>87.36</v>
      </c>
      <c r="J26" s="28">
        <v>85.5</v>
      </c>
      <c r="K26" s="28">
        <v>88.48</v>
      </c>
      <c r="L26" s="28">
        <v>100.28</v>
      </c>
      <c r="M26" s="28">
        <v>100.28</v>
      </c>
      <c r="N26" s="28">
        <v>100.28</v>
      </c>
      <c r="O26" s="28">
        <v>106.45</v>
      </c>
      <c r="Q26" s="50"/>
      <c r="R26" s="29"/>
      <c r="S26" s="32"/>
    </row>
    <row r="27" spans="1:19" ht="12.75">
      <c r="A27" s="14">
        <v>3.2</v>
      </c>
      <c r="B27" s="15" t="s">
        <v>5</v>
      </c>
      <c r="C27" s="28">
        <f t="shared" si="9"/>
        <v>143.18</v>
      </c>
      <c r="D27" s="28">
        <f>SUM(D28:D31)</f>
        <v>13.56</v>
      </c>
      <c r="E27" s="28">
        <f aca="true" t="shared" si="12" ref="E27:N27">E28+E29+E30+E31</f>
        <v>11.91</v>
      </c>
      <c r="F27" s="28">
        <f t="shared" si="12"/>
        <v>9.36</v>
      </c>
      <c r="G27" s="28">
        <f t="shared" si="12"/>
        <v>6.3</v>
      </c>
      <c r="H27" s="28">
        <f t="shared" si="12"/>
        <v>7.67</v>
      </c>
      <c r="I27" s="28">
        <f t="shared" si="12"/>
        <v>12.49</v>
      </c>
      <c r="J27" s="28">
        <f t="shared" si="12"/>
        <v>15.58</v>
      </c>
      <c r="K27" s="28">
        <f t="shared" si="12"/>
        <v>14.38</v>
      </c>
      <c r="L27" s="28">
        <f t="shared" si="12"/>
        <v>12.81</v>
      </c>
      <c r="M27" s="28">
        <f t="shared" si="12"/>
        <v>12.81</v>
      </c>
      <c r="N27" s="28">
        <f t="shared" si="12"/>
        <v>12.81</v>
      </c>
      <c r="O27" s="28">
        <v>13.5</v>
      </c>
      <c r="Q27" s="50"/>
      <c r="R27" s="29"/>
      <c r="S27" s="32"/>
    </row>
    <row r="28" spans="1:19" ht="12.75">
      <c r="A28" s="13" t="s">
        <v>20</v>
      </c>
      <c r="B28" s="13" t="s">
        <v>8</v>
      </c>
      <c r="C28" s="28">
        <f t="shared" si="9"/>
        <v>32.22</v>
      </c>
      <c r="D28" s="28">
        <v>2.1</v>
      </c>
      <c r="E28" s="28">
        <v>2.54</v>
      </c>
      <c r="F28" s="28">
        <v>2.53</v>
      </c>
      <c r="G28" s="28">
        <v>2.32</v>
      </c>
      <c r="H28" s="28">
        <v>3.45</v>
      </c>
      <c r="I28" s="28">
        <v>2.28</v>
      </c>
      <c r="J28" s="28">
        <v>1.7</v>
      </c>
      <c r="K28" s="28">
        <v>3.51</v>
      </c>
      <c r="L28" s="28">
        <v>2.91</v>
      </c>
      <c r="M28" s="28">
        <v>2.91</v>
      </c>
      <c r="N28" s="28">
        <v>2.91</v>
      </c>
      <c r="O28" s="28">
        <v>3.06</v>
      </c>
      <c r="Q28" s="50"/>
      <c r="R28" s="29"/>
      <c r="S28" s="32"/>
    </row>
    <row r="29" spans="1:19" ht="12.75">
      <c r="A29" s="13" t="s">
        <v>21</v>
      </c>
      <c r="B29" s="15" t="s">
        <v>7</v>
      </c>
      <c r="C29" s="28">
        <f t="shared" si="9"/>
        <v>0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Q29" s="50"/>
      <c r="R29" s="29"/>
      <c r="S29" s="32"/>
    </row>
    <row r="30" spans="1:19" ht="12.75">
      <c r="A30" s="13" t="s">
        <v>22</v>
      </c>
      <c r="B30" s="13" t="s">
        <v>11</v>
      </c>
      <c r="C30" s="28">
        <f t="shared" si="9"/>
        <v>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Q30" s="50"/>
      <c r="R30" s="29"/>
      <c r="S30" s="32"/>
    </row>
    <row r="31" spans="1:19" ht="22.5">
      <c r="A31" s="13" t="s">
        <v>23</v>
      </c>
      <c r="B31" s="15" t="s">
        <v>14</v>
      </c>
      <c r="C31" s="28">
        <f>SUM(D31:O31)</f>
        <v>110.96</v>
      </c>
      <c r="D31" s="28">
        <v>11.46</v>
      </c>
      <c r="E31" s="28">
        <v>9.37</v>
      </c>
      <c r="F31" s="28">
        <v>6.83</v>
      </c>
      <c r="G31" s="28">
        <v>3.98</v>
      </c>
      <c r="H31" s="28">
        <v>4.22</v>
      </c>
      <c r="I31" s="28">
        <v>10.21</v>
      </c>
      <c r="J31" s="28">
        <v>13.88</v>
      </c>
      <c r="K31" s="28">
        <v>10.87</v>
      </c>
      <c r="L31" s="28">
        <v>9.9</v>
      </c>
      <c r="M31" s="28">
        <v>9.9</v>
      </c>
      <c r="N31" s="28">
        <v>9.9</v>
      </c>
      <c r="O31" s="28">
        <v>10.44</v>
      </c>
      <c r="Q31" s="50"/>
      <c r="R31" s="29"/>
      <c r="S31" s="32"/>
    </row>
    <row r="32" spans="1:19" ht="12.75">
      <c r="A32" s="18">
        <v>3.3</v>
      </c>
      <c r="B32" s="15" t="s">
        <v>42</v>
      </c>
      <c r="C32" s="28">
        <f>SUM(D32:O32)</f>
        <v>2.07</v>
      </c>
      <c r="D32" s="28"/>
      <c r="E32" s="28">
        <v>0.1</v>
      </c>
      <c r="F32" s="28"/>
      <c r="G32" s="28"/>
      <c r="H32" s="28"/>
      <c r="I32" s="28"/>
      <c r="J32" s="28"/>
      <c r="K32" s="28"/>
      <c r="L32" s="28"/>
      <c r="M32" s="28"/>
      <c r="N32" s="28"/>
      <c r="O32" s="28">
        <v>1.97</v>
      </c>
      <c r="Q32" s="50"/>
      <c r="R32" s="29"/>
      <c r="S32" s="32"/>
    </row>
    <row r="33" spans="1:19" ht="12.75">
      <c r="A33" s="54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Q33" s="50"/>
      <c r="R33" s="29"/>
      <c r="S33" s="32"/>
    </row>
    <row r="34" spans="1:19" ht="12.75" customHeight="1">
      <c r="A34" s="83"/>
      <c r="B34" s="77" t="s">
        <v>39</v>
      </c>
      <c r="C34" s="78" t="s">
        <v>52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Q34" s="50"/>
      <c r="R34" s="29"/>
      <c r="S34" s="32"/>
    </row>
    <row r="35" spans="1:19" ht="24.75" customHeight="1">
      <c r="A35" s="84"/>
      <c r="B35" s="77"/>
      <c r="C35" s="78"/>
      <c r="D35" s="22" t="s">
        <v>27</v>
      </c>
      <c r="E35" s="23" t="s">
        <v>28</v>
      </c>
      <c r="F35" s="23" t="s">
        <v>29</v>
      </c>
      <c r="G35" s="23" t="s">
        <v>30</v>
      </c>
      <c r="H35" s="23" t="s">
        <v>31</v>
      </c>
      <c r="I35" s="23" t="s">
        <v>32</v>
      </c>
      <c r="J35" s="23" t="s">
        <v>33</v>
      </c>
      <c r="K35" s="23" t="s">
        <v>34</v>
      </c>
      <c r="L35" s="13" t="s">
        <v>35</v>
      </c>
      <c r="M35" s="12" t="s">
        <v>36</v>
      </c>
      <c r="N35" s="12" t="s">
        <v>37</v>
      </c>
      <c r="O35" s="12" t="s">
        <v>38</v>
      </c>
      <c r="Q35" s="50"/>
      <c r="R35" s="29"/>
      <c r="S35" s="32"/>
    </row>
    <row r="36" spans="1:19" ht="22.5">
      <c r="A36" s="14">
        <v>4</v>
      </c>
      <c r="B36" s="15" t="s">
        <v>54</v>
      </c>
      <c r="C36" s="28">
        <f aca="true" t="shared" si="13" ref="C36:C43">SUM(D36:O36)</f>
        <v>4566.32</v>
      </c>
      <c r="D36" s="28">
        <f aca="true" t="shared" si="14" ref="D36:O36">D37+D38+D43</f>
        <v>396.7</v>
      </c>
      <c r="E36" s="28">
        <f t="shared" si="14"/>
        <v>402.18</v>
      </c>
      <c r="F36" s="28">
        <f t="shared" si="14"/>
        <v>417.31</v>
      </c>
      <c r="G36" s="28">
        <f t="shared" si="14"/>
        <v>353.68</v>
      </c>
      <c r="H36" s="28">
        <f t="shared" si="14"/>
        <v>336.63</v>
      </c>
      <c r="I36" s="28">
        <f t="shared" si="14"/>
        <v>336.04</v>
      </c>
      <c r="J36" s="28">
        <f t="shared" si="14"/>
        <v>340.18</v>
      </c>
      <c r="K36" s="28">
        <f t="shared" si="14"/>
        <v>331.68</v>
      </c>
      <c r="L36" s="28">
        <f t="shared" si="14"/>
        <v>405.37</v>
      </c>
      <c r="M36" s="28">
        <f t="shared" si="14"/>
        <v>405.37</v>
      </c>
      <c r="N36" s="28">
        <f t="shared" si="14"/>
        <v>405.37</v>
      </c>
      <c r="O36" s="28">
        <f t="shared" si="14"/>
        <v>435.81</v>
      </c>
      <c r="Q36" s="50"/>
      <c r="R36" s="29"/>
      <c r="S36" s="32"/>
    </row>
    <row r="37" spans="1:19" ht="12.75">
      <c r="A37" s="14">
        <v>4.1</v>
      </c>
      <c r="B37" s="15" t="s">
        <v>50</v>
      </c>
      <c r="C37" s="28">
        <f t="shared" si="13"/>
        <v>3639.41</v>
      </c>
      <c r="D37" s="28">
        <v>329.33</v>
      </c>
      <c r="E37" s="28">
        <v>341.31</v>
      </c>
      <c r="F37" s="28">
        <v>313.19</v>
      </c>
      <c r="G37" s="28">
        <v>273.46</v>
      </c>
      <c r="H37" s="28">
        <v>267.88</v>
      </c>
      <c r="I37" s="28">
        <v>268.1</v>
      </c>
      <c r="J37" s="28">
        <v>271.66</v>
      </c>
      <c r="K37" s="28">
        <v>274.46</v>
      </c>
      <c r="L37" s="28">
        <v>319.96</v>
      </c>
      <c r="M37" s="28">
        <v>319.96</v>
      </c>
      <c r="N37" s="28">
        <v>319.96</v>
      </c>
      <c r="O37" s="28">
        <v>340.14</v>
      </c>
      <c r="Q37" s="50"/>
      <c r="R37" s="29"/>
      <c r="S37" s="32"/>
    </row>
    <row r="38" spans="1:19" ht="12.75">
      <c r="A38" s="12">
        <v>4.2</v>
      </c>
      <c r="B38" s="25" t="s">
        <v>5</v>
      </c>
      <c r="C38" s="28">
        <f t="shared" si="13"/>
        <v>920.96</v>
      </c>
      <c r="D38" s="28">
        <f aca="true" t="shared" si="15" ref="D38:K38">SUM(D39:D42)</f>
        <v>66.47</v>
      </c>
      <c r="E38" s="28">
        <f t="shared" si="15"/>
        <v>60.87</v>
      </c>
      <c r="F38" s="28">
        <f t="shared" si="15"/>
        <v>104.12</v>
      </c>
      <c r="G38" s="28">
        <f t="shared" si="15"/>
        <v>80.22</v>
      </c>
      <c r="H38" s="28">
        <f t="shared" si="15"/>
        <v>68.75</v>
      </c>
      <c r="I38" s="28">
        <f t="shared" si="15"/>
        <v>67.94</v>
      </c>
      <c r="J38" s="28">
        <f t="shared" si="15"/>
        <v>68.52</v>
      </c>
      <c r="K38" s="28">
        <f t="shared" si="15"/>
        <v>57.22</v>
      </c>
      <c r="L38" s="28">
        <f>SUM(L39:L42)</f>
        <v>85.41</v>
      </c>
      <c r="M38" s="28">
        <f>SUM(M39:M42)</f>
        <v>85.41</v>
      </c>
      <c r="N38" s="28">
        <f>SUM(N39:N42)</f>
        <v>85.41</v>
      </c>
      <c r="O38" s="28">
        <f>SUM(O39:O42)</f>
        <v>90.62</v>
      </c>
      <c r="Q38" s="50"/>
      <c r="R38" s="29"/>
      <c r="S38" s="32"/>
    </row>
    <row r="39" spans="1:19" ht="12.75">
      <c r="A39" s="13" t="s">
        <v>44</v>
      </c>
      <c r="B39" s="15" t="s">
        <v>8</v>
      </c>
      <c r="C39" s="28">
        <f t="shared" si="13"/>
        <v>452.41</v>
      </c>
      <c r="D39" s="28">
        <v>32.66</v>
      </c>
      <c r="E39" s="28">
        <v>25.07</v>
      </c>
      <c r="F39" s="28">
        <v>36</v>
      </c>
      <c r="G39" s="28">
        <v>40.9</v>
      </c>
      <c r="H39" s="28">
        <v>31.48</v>
      </c>
      <c r="I39" s="28">
        <v>28.78</v>
      </c>
      <c r="J39" s="28">
        <v>27.45</v>
      </c>
      <c r="K39" s="28">
        <v>26.28</v>
      </c>
      <c r="L39" s="28">
        <v>50.17</v>
      </c>
      <c r="M39" s="28">
        <v>50.17</v>
      </c>
      <c r="N39" s="28">
        <v>50.17</v>
      </c>
      <c r="O39" s="28">
        <v>53.28</v>
      </c>
      <c r="Q39" s="50"/>
      <c r="R39" s="29"/>
      <c r="S39" s="32"/>
    </row>
    <row r="40" spans="1:15" ht="12.75">
      <c r="A40" s="13" t="s">
        <v>45</v>
      </c>
      <c r="B40" s="15" t="s">
        <v>7</v>
      </c>
      <c r="C40" s="28">
        <f t="shared" si="13"/>
        <v>19.75</v>
      </c>
      <c r="D40" s="28">
        <v>0.02</v>
      </c>
      <c r="E40" s="28">
        <v>1.11</v>
      </c>
      <c r="F40" s="28">
        <v>0.7</v>
      </c>
      <c r="G40" s="28">
        <v>0.73</v>
      </c>
      <c r="H40" s="28">
        <v>0.76</v>
      </c>
      <c r="I40" s="28">
        <v>1.22</v>
      </c>
      <c r="J40" s="28">
        <v>1.04</v>
      </c>
      <c r="K40" s="28">
        <v>0.67</v>
      </c>
      <c r="L40" s="28">
        <v>3.34</v>
      </c>
      <c r="M40" s="28">
        <v>3.34</v>
      </c>
      <c r="N40" s="28">
        <v>3.34</v>
      </c>
      <c r="O40" s="28">
        <v>3.48</v>
      </c>
    </row>
    <row r="41" spans="1:15" ht="12.75">
      <c r="A41" s="13" t="s">
        <v>46</v>
      </c>
      <c r="B41" s="15" t="s">
        <v>11</v>
      </c>
      <c r="C41" s="28">
        <f t="shared" si="13"/>
        <v>0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22.5">
      <c r="A42" s="14" t="s">
        <v>47</v>
      </c>
      <c r="B42" s="15" t="s">
        <v>14</v>
      </c>
      <c r="C42" s="28">
        <f t="shared" si="13"/>
        <v>448.8</v>
      </c>
      <c r="D42" s="28">
        <v>33.79</v>
      </c>
      <c r="E42" s="28">
        <v>34.69</v>
      </c>
      <c r="F42" s="28">
        <v>67.42</v>
      </c>
      <c r="G42" s="28">
        <v>38.59</v>
      </c>
      <c r="H42" s="28">
        <v>36.51</v>
      </c>
      <c r="I42" s="28">
        <v>37.94</v>
      </c>
      <c r="J42" s="28">
        <v>40.03</v>
      </c>
      <c r="K42" s="28">
        <v>30.27</v>
      </c>
      <c r="L42" s="28">
        <v>31.9</v>
      </c>
      <c r="M42" s="28">
        <v>31.9</v>
      </c>
      <c r="N42" s="28">
        <v>31.9</v>
      </c>
      <c r="O42" s="28">
        <v>33.86</v>
      </c>
    </row>
    <row r="43" spans="1:15" ht="12.75">
      <c r="A43" s="14">
        <v>4.3</v>
      </c>
      <c r="B43" s="15" t="s">
        <v>42</v>
      </c>
      <c r="C43" s="28">
        <f t="shared" si="13"/>
        <v>5.95</v>
      </c>
      <c r="D43" s="28">
        <v>0.9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>
        <v>5.05</v>
      </c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26" t="s">
        <v>48</v>
      </c>
      <c r="C47" s="1" t="s">
        <v>0</v>
      </c>
      <c r="D47" s="1"/>
      <c r="E47" s="1"/>
      <c r="F47" s="1"/>
      <c r="G47" s="1"/>
      <c r="H47" s="1" t="s">
        <v>1</v>
      </c>
      <c r="I47" s="1"/>
      <c r="J47" s="1"/>
      <c r="K47" s="1"/>
      <c r="L47" s="1"/>
      <c r="M47" s="1"/>
      <c r="N47" s="1"/>
      <c r="O47" s="1"/>
    </row>
    <row r="48" spans="1:15" ht="12.75">
      <c r="A48" s="1"/>
      <c r="B48" s="2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 t="s">
        <v>43</v>
      </c>
      <c r="D49" s="1"/>
      <c r="E49" s="1"/>
      <c r="F49" s="1"/>
      <c r="G49" s="1"/>
      <c r="H49" s="1" t="s">
        <v>2</v>
      </c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 t="s">
        <v>3</v>
      </c>
      <c r="D51" s="1"/>
      <c r="E51" s="1"/>
      <c r="F51" s="1"/>
      <c r="G51" s="1"/>
      <c r="H51" s="1" t="s">
        <v>4</v>
      </c>
      <c r="I51" s="1"/>
      <c r="J51" s="1"/>
      <c r="K51" s="1"/>
      <c r="L51" s="1"/>
      <c r="M51" s="1"/>
      <c r="N51" s="1"/>
      <c r="O51" s="1"/>
    </row>
  </sheetData>
  <mergeCells count="9">
    <mergeCell ref="B4:O4"/>
    <mergeCell ref="A7:A8"/>
    <mergeCell ref="B7:B8"/>
    <mergeCell ref="C7:C8"/>
    <mergeCell ref="D7:O7"/>
    <mergeCell ref="C34:C35"/>
    <mergeCell ref="D34:O34"/>
    <mergeCell ref="A34:A35"/>
    <mergeCell ref="B34:B35"/>
  </mergeCells>
  <printOptions/>
  <pageMargins left="0.75" right="0.75" top="0.75" bottom="0.16" header="0.22" footer="0.16"/>
  <pageSetup horizontalDpi="600" verticalDpi="600" orientation="landscape" paperSize="9" r:id="rId1"/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Q116"/>
  <sheetViews>
    <sheetView workbookViewId="0" topLeftCell="A65">
      <selection activeCell="K97" sqref="K97"/>
    </sheetView>
  </sheetViews>
  <sheetFormatPr defaultColWidth="9.00390625" defaultRowHeight="12.75"/>
  <cols>
    <col min="1" max="1" width="4.25390625" style="0" customWidth="1"/>
    <col min="2" max="2" width="23.875" style="0" customWidth="1"/>
    <col min="3" max="4" width="0" style="0" hidden="1" customWidth="1"/>
    <col min="5" max="5" width="8.25390625" style="0" customWidth="1"/>
    <col min="6" max="6" width="7.125" style="0" customWidth="1"/>
    <col min="7" max="7" width="7.25390625" style="0" customWidth="1"/>
    <col min="8" max="8" width="7.375" style="0" customWidth="1"/>
    <col min="9" max="9" width="7.875" style="0" customWidth="1"/>
    <col min="10" max="10" width="7.00390625" style="0" customWidth="1"/>
    <col min="11" max="12" width="7.375" style="0" customWidth="1"/>
    <col min="13" max="13" width="7.00390625" style="0" customWidth="1"/>
    <col min="14" max="14" width="7.125" style="35" customWidth="1"/>
    <col min="15" max="15" width="7.625" style="35" customWidth="1"/>
    <col min="16" max="16" width="7.75390625" style="35" customWidth="1"/>
    <col min="17" max="17" width="9.125" style="35" customWidth="1"/>
  </cols>
  <sheetData>
    <row r="3" ht="12.75">
      <c r="N3" s="35" t="s">
        <v>60</v>
      </c>
    </row>
    <row r="5" spans="1:17" ht="12.75">
      <c r="A5" s="7"/>
      <c r="B5" s="89" t="s">
        <v>53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7" ht="12.75">
      <c r="A6" s="7"/>
      <c r="B6" s="9"/>
      <c r="C6" s="8"/>
      <c r="D6" s="8"/>
      <c r="E6" s="90" t="s">
        <v>59</v>
      </c>
      <c r="F6" s="90"/>
      <c r="G6" s="90"/>
      <c r="H6" s="90"/>
      <c r="I6" s="90"/>
      <c r="J6" s="90"/>
      <c r="K6" s="90"/>
      <c r="L6" s="90"/>
      <c r="M6" s="9"/>
      <c r="N6" s="37"/>
      <c r="O6" s="37"/>
      <c r="P6" s="36" t="s">
        <v>26</v>
      </c>
      <c r="Q6" s="37"/>
    </row>
    <row r="7" spans="1:17" ht="12.75">
      <c r="A7" s="83"/>
      <c r="B7" s="83" t="s">
        <v>39</v>
      </c>
      <c r="C7" s="85" t="s">
        <v>49</v>
      </c>
      <c r="D7" s="85" t="s">
        <v>51</v>
      </c>
      <c r="E7" s="85" t="s">
        <v>52</v>
      </c>
      <c r="F7" s="79" t="s">
        <v>40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1"/>
    </row>
    <row r="8" spans="1:17" ht="34.5" customHeight="1">
      <c r="A8" s="84"/>
      <c r="B8" s="84"/>
      <c r="C8" s="86"/>
      <c r="D8" s="86"/>
      <c r="E8" s="86"/>
      <c r="F8" s="11" t="s">
        <v>27</v>
      </c>
      <c r="G8" s="12" t="s">
        <v>28</v>
      </c>
      <c r="H8" s="12" t="s">
        <v>29</v>
      </c>
      <c r="I8" s="12" t="s">
        <v>30</v>
      </c>
      <c r="J8" s="12" t="s">
        <v>31</v>
      </c>
      <c r="K8" s="12" t="s">
        <v>32</v>
      </c>
      <c r="L8" s="12" t="s">
        <v>33</v>
      </c>
      <c r="M8" s="12" t="s">
        <v>34</v>
      </c>
      <c r="N8" s="38" t="s">
        <v>35</v>
      </c>
      <c r="O8" s="39" t="s">
        <v>36</v>
      </c>
      <c r="P8" s="39" t="s">
        <v>37</v>
      </c>
      <c r="Q8" s="39" t="s">
        <v>38</v>
      </c>
    </row>
    <row r="9" spans="1:17" ht="12.75">
      <c r="A9" s="14">
        <v>1</v>
      </c>
      <c r="B9" s="15" t="s">
        <v>41</v>
      </c>
      <c r="C9" s="16">
        <f>C10+C11+C16</f>
        <v>9342.8</v>
      </c>
      <c r="D9" s="16">
        <f>D10+D11+D16</f>
        <v>9699.9</v>
      </c>
      <c r="E9" s="28">
        <f>SUM(F9:Q9)</f>
        <v>61.1</v>
      </c>
      <c r="F9" s="28">
        <f aca="true" t="shared" si="0" ref="F9:Q9">F10+F11+F16</f>
        <v>11.63</v>
      </c>
      <c r="G9" s="28">
        <f t="shared" si="0"/>
        <v>7.88</v>
      </c>
      <c r="H9" s="28">
        <f t="shared" si="0"/>
        <v>4.14</v>
      </c>
      <c r="I9" s="28">
        <f t="shared" si="0"/>
        <v>4.14</v>
      </c>
      <c r="J9" s="28">
        <f t="shared" si="0"/>
        <v>4.14</v>
      </c>
      <c r="K9" s="28">
        <f t="shared" si="0"/>
        <v>4.14</v>
      </c>
      <c r="L9" s="28">
        <f t="shared" si="0"/>
        <v>4.14</v>
      </c>
      <c r="M9" s="28">
        <f t="shared" si="0"/>
        <v>4.14</v>
      </c>
      <c r="N9" s="40">
        <f t="shared" si="0"/>
        <v>4.14</v>
      </c>
      <c r="O9" s="40">
        <f t="shared" si="0"/>
        <v>4.14</v>
      </c>
      <c r="P9" s="40">
        <f t="shared" si="0"/>
        <v>4.14</v>
      </c>
      <c r="Q9" s="40">
        <f t="shared" si="0"/>
        <v>4.33</v>
      </c>
    </row>
    <row r="10" spans="1:17" ht="12.75">
      <c r="A10" s="18">
        <v>1.1</v>
      </c>
      <c r="B10" s="15" t="s">
        <v>6</v>
      </c>
      <c r="C10" s="16">
        <f>C18+C26+C36</f>
        <v>7419.8</v>
      </c>
      <c r="D10" s="16">
        <v>7825.2</v>
      </c>
      <c r="E10" s="28">
        <f>SUM(F10:Q10)</f>
        <v>41.19</v>
      </c>
      <c r="F10" s="28">
        <f aca="true" t="shared" si="1" ref="F10:Q10">SUM(F18+F26+F36)</f>
        <v>7.83</v>
      </c>
      <c r="G10" s="28">
        <f t="shared" si="1"/>
        <v>5.33</v>
      </c>
      <c r="H10" s="28">
        <f t="shared" si="1"/>
        <v>2.79</v>
      </c>
      <c r="I10" s="28">
        <f t="shared" si="1"/>
        <v>2.79</v>
      </c>
      <c r="J10" s="28">
        <f t="shared" si="1"/>
        <v>2.79</v>
      </c>
      <c r="K10" s="28">
        <f t="shared" si="1"/>
        <v>2.79</v>
      </c>
      <c r="L10" s="28">
        <f t="shared" si="1"/>
        <v>2.79</v>
      </c>
      <c r="M10" s="28">
        <f t="shared" si="1"/>
        <v>2.79</v>
      </c>
      <c r="N10" s="40">
        <f t="shared" si="1"/>
        <v>2.79</v>
      </c>
      <c r="O10" s="40">
        <f t="shared" si="1"/>
        <v>2.79</v>
      </c>
      <c r="P10" s="40">
        <f t="shared" si="1"/>
        <v>2.79</v>
      </c>
      <c r="Q10" s="40">
        <f t="shared" si="1"/>
        <v>2.92</v>
      </c>
    </row>
    <row r="11" spans="1:17" ht="12.75">
      <c r="A11" s="14">
        <v>1.2</v>
      </c>
      <c r="B11" s="15" t="s">
        <v>5</v>
      </c>
      <c r="C11" s="16">
        <f>SUM(C12:C15)</f>
        <v>1857.1</v>
      </c>
      <c r="D11" s="16">
        <f>SUM(D12:D15)</f>
        <v>1817.8</v>
      </c>
      <c r="E11" s="28">
        <f aca="true" t="shared" si="2" ref="E11:Q11">SUM(E12:E15)</f>
        <v>19.26</v>
      </c>
      <c r="F11" s="28">
        <f t="shared" si="2"/>
        <v>3.7</v>
      </c>
      <c r="G11" s="28">
        <f t="shared" si="2"/>
        <v>2.5</v>
      </c>
      <c r="H11" s="28">
        <f t="shared" si="2"/>
        <v>1.3</v>
      </c>
      <c r="I11" s="28">
        <f t="shared" si="2"/>
        <v>1.3</v>
      </c>
      <c r="J11" s="28">
        <f t="shared" si="2"/>
        <v>1.3</v>
      </c>
      <c r="K11" s="28">
        <f t="shared" si="2"/>
        <v>1.3</v>
      </c>
      <c r="L11" s="28">
        <f t="shared" si="2"/>
        <v>1.3</v>
      </c>
      <c r="M11" s="28">
        <f t="shared" si="2"/>
        <v>1.3</v>
      </c>
      <c r="N11" s="40">
        <f t="shared" si="2"/>
        <v>1.3</v>
      </c>
      <c r="O11" s="40">
        <f t="shared" si="2"/>
        <v>1.3</v>
      </c>
      <c r="P11" s="40">
        <f t="shared" si="2"/>
        <v>1.3</v>
      </c>
      <c r="Q11" s="40">
        <f t="shared" si="2"/>
        <v>1.36</v>
      </c>
    </row>
    <row r="12" spans="1:17" ht="12.75">
      <c r="A12" s="19" t="s">
        <v>9</v>
      </c>
      <c r="B12" s="15" t="s">
        <v>8</v>
      </c>
      <c r="C12" s="16">
        <f>C20+C28+C38</f>
        <v>606.4</v>
      </c>
      <c r="D12" s="16">
        <f>D20+D28+D38</f>
        <v>533.2</v>
      </c>
      <c r="E12" s="28">
        <f>SUM(F12:Q12)</f>
        <v>6</v>
      </c>
      <c r="F12" s="28">
        <f aca="true" t="shared" si="3" ref="F12:Q14">SUM(F20+F28+F38)</f>
        <v>1.9</v>
      </c>
      <c r="G12" s="28">
        <f t="shared" si="3"/>
        <v>1.1</v>
      </c>
      <c r="H12" s="28">
        <f t="shared" si="3"/>
        <v>0.3</v>
      </c>
      <c r="I12" s="28">
        <f t="shared" si="3"/>
        <v>0.3</v>
      </c>
      <c r="J12" s="28">
        <f t="shared" si="3"/>
        <v>0.3</v>
      </c>
      <c r="K12" s="28">
        <f t="shared" si="3"/>
        <v>0.3</v>
      </c>
      <c r="L12" s="28">
        <f t="shared" si="3"/>
        <v>0.3</v>
      </c>
      <c r="M12" s="28">
        <f t="shared" si="3"/>
        <v>0.3</v>
      </c>
      <c r="N12" s="40">
        <f t="shared" si="3"/>
        <v>0.3</v>
      </c>
      <c r="O12" s="40">
        <f t="shared" si="3"/>
        <v>0.3</v>
      </c>
      <c r="P12" s="40">
        <f t="shared" si="3"/>
        <v>0.3</v>
      </c>
      <c r="Q12" s="40">
        <f t="shared" si="3"/>
        <v>0.3</v>
      </c>
    </row>
    <row r="13" spans="1:17" ht="12.75">
      <c r="A13" s="20" t="s">
        <v>10</v>
      </c>
      <c r="B13" s="15" t="s">
        <v>7</v>
      </c>
      <c r="C13" s="16">
        <f>C21+C29+C39</f>
        <v>77.5</v>
      </c>
      <c r="D13" s="16">
        <f>D21+D29+D39</f>
        <v>60.5</v>
      </c>
      <c r="E13" s="28">
        <f>SUM(F13:Q13)</f>
        <v>0</v>
      </c>
      <c r="F13" s="28">
        <f t="shared" si="3"/>
        <v>0</v>
      </c>
      <c r="G13" s="28">
        <f t="shared" si="3"/>
        <v>0</v>
      </c>
      <c r="H13" s="28">
        <f t="shared" si="3"/>
        <v>0</v>
      </c>
      <c r="I13" s="28">
        <f t="shared" si="3"/>
        <v>0</v>
      </c>
      <c r="J13" s="28">
        <f t="shared" si="3"/>
        <v>0</v>
      </c>
      <c r="K13" s="28">
        <f t="shared" si="3"/>
        <v>0</v>
      </c>
      <c r="L13" s="28">
        <f t="shared" si="3"/>
        <v>0</v>
      </c>
      <c r="M13" s="28">
        <f t="shared" si="3"/>
        <v>0</v>
      </c>
      <c r="N13" s="40">
        <f t="shared" si="3"/>
        <v>0</v>
      </c>
      <c r="O13" s="40">
        <f t="shared" si="3"/>
        <v>0</v>
      </c>
      <c r="P13" s="40">
        <f t="shared" si="3"/>
        <v>0</v>
      </c>
      <c r="Q13" s="40">
        <f t="shared" si="3"/>
        <v>0</v>
      </c>
    </row>
    <row r="14" spans="1:17" ht="12.75">
      <c r="A14" s="13" t="s">
        <v>12</v>
      </c>
      <c r="B14" s="13" t="s">
        <v>11</v>
      </c>
      <c r="C14" s="17">
        <f>SUM(C22+C30+C40)</f>
        <v>521.2</v>
      </c>
      <c r="D14" s="17">
        <f>SUM(D22+D30+D40)</f>
        <v>495.4</v>
      </c>
      <c r="E14" s="28">
        <f>SUM(F14:Q14)</f>
        <v>2.91</v>
      </c>
      <c r="F14" s="28">
        <f t="shared" si="3"/>
        <v>0.5</v>
      </c>
      <c r="G14" s="28">
        <f t="shared" si="3"/>
        <v>0.4</v>
      </c>
      <c r="H14" s="28">
        <f t="shared" si="3"/>
        <v>0.2</v>
      </c>
      <c r="I14" s="28">
        <f t="shared" si="3"/>
        <v>0.2</v>
      </c>
      <c r="J14" s="28">
        <f t="shared" si="3"/>
        <v>0.2</v>
      </c>
      <c r="K14" s="28">
        <f t="shared" si="3"/>
        <v>0.2</v>
      </c>
      <c r="L14" s="28">
        <f t="shared" si="3"/>
        <v>0.2</v>
      </c>
      <c r="M14" s="28">
        <f t="shared" si="3"/>
        <v>0.2</v>
      </c>
      <c r="N14" s="40">
        <f t="shared" si="3"/>
        <v>0.2</v>
      </c>
      <c r="O14" s="40">
        <f t="shared" si="3"/>
        <v>0.2</v>
      </c>
      <c r="P14" s="40">
        <f t="shared" si="3"/>
        <v>0.2</v>
      </c>
      <c r="Q14" s="40">
        <f t="shared" si="3"/>
        <v>0.21</v>
      </c>
    </row>
    <row r="15" spans="1:17" ht="22.5">
      <c r="A15" s="13" t="s">
        <v>13</v>
      </c>
      <c r="B15" s="15" t="s">
        <v>14</v>
      </c>
      <c r="C15" s="16">
        <f>C23+C33+C41</f>
        <v>652</v>
      </c>
      <c r="D15" s="16">
        <f>D23+D33+D41</f>
        <v>728.7</v>
      </c>
      <c r="E15" s="28">
        <f>SUM(F15:Q15)</f>
        <v>10.35</v>
      </c>
      <c r="F15" s="28">
        <f>SUM(F23+F33+F41)</f>
        <v>1.3</v>
      </c>
      <c r="G15" s="28">
        <f aca="true" t="shared" si="4" ref="G15:Q15">SUM(G23+G33+G41)</f>
        <v>1</v>
      </c>
      <c r="H15" s="28">
        <f t="shared" si="4"/>
        <v>0.8</v>
      </c>
      <c r="I15" s="28">
        <f t="shared" si="4"/>
        <v>0.8</v>
      </c>
      <c r="J15" s="28">
        <f t="shared" si="4"/>
        <v>0.8</v>
      </c>
      <c r="K15" s="28">
        <f t="shared" si="4"/>
        <v>0.8</v>
      </c>
      <c r="L15" s="28">
        <f t="shared" si="4"/>
        <v>0.8</v>
      </c>
      <c r="M15" s="28">
        <f t="shared" si="4"/>
        <v>0.8</v>
      </c>
      <c r="N15" s="40">
        <f t="shared" si="4"/>
        <v>0.8</v>
      </c>
      <c r="O15" s="40">
        <f t="shared" si="4"/>
        <v>0.8</v>
      </c>
      <c r="P15" s="40">
        <f t="shared" si="4"/>
        <v>0.8</v>
      </c>
      <c r="Q15" s="40">
        <f t="shared" si="4"/>
        <v>0.85</v>
      </c>
    </row>
    <row r="16" spans="1:17" ht="12.75">
      <c r="A16" s="14">
        <v>1.3</v>
      </c>
      <c r="B16" s="15" t="s">
        <v>42</v>
      </c>
      <c r="C16" s="21">
        <f>C24+C34+C42</f>
        <v>65.9</v>
      </c>
      <c r="D16" s="21">
        <f>D24+D34+D42</f>
        <v>56.9</v>
      </c>
      <c r="E16" s="28">
        <f>SUM(F16:Q16)</f>
        <v>0.65</v>
      </c>
      <c r="F16" s="28">
        <f aca="true" t="shared" si="5" ref="F16:Q16">SUM(F24+F34+F42)</f>
        <v>0.1</v>
      </c>
      <c r="G16" s="28">
        <f t="shared" si="5"/>
        <v>0.05</v>
      </c>
      <c r="H16" s="28">
        <f t="shared" si="5"/>
        <v>0.05</v>
      </c>
      <c r="I16" s="28">
        <f t="shared" si="5"/>
        <v>0.05</v>
      </c>
      <c r="J16" s="28">
        <f t="shared" si="5"/>
        <v>0.05</v>
      </c>
      <c r="K16" s="28">
        <f t="shared" si="5"/>
        <v>0.05</v>
      </c>
      <c r="L16" s="28">
        <f t="shared" si="5"/>
        <v>0.05</v>
      </c>
      <c r="M16" s="28">
        <f t="shared" si="5"/>
        <v>0.05</v>
      </c>
      <c r="N16" s="40">
        <f t="shared" si="5"/>
        <v>0.05</v>
      </c>
      <c r="O16" s="40">
        <f t="shared" si="5"/>
        <v>0.05</v>
      </c>
      <c r="P16" s="40">
        <f t="shared" si="5"/>
        <v>0.05</v>
      </c>
      <c r="Q16" s="40">
        <f t="shared" si="5"/>
        <v>0.05</v>
      </c>
    </row>
    <row r="17" spans="1:17" ht="12.75">
      <c r="A17" s="14">
        <v>2</v>
      </c>
      <c r="B17" s="15" t="s">
        <v>24</v>
      </c>
      <c r="C17" s="21">
        <f>C18+C19+C24</f>
        <v>1665.1</v>
      </c>
      <c r="D17" s="21">
        <f>D18+D19+D24</f>
        <v>1617.5</v>
      </c>
      <c r="E17" s="17">
        <f>SUM(E24+E19+E18)</f>
        <v>0</v>
      </c>
      <c r="F17" s="17"/>
      <c r="G17" s="17"/>
      <c r="H17" s="17"/>
      <c r="I17" s="17"/>
      <c r="J17" s="17"/>
      <c r="K17" s="17"/>
      <c r="L17" s="17"/>
      <c r="M17" s="17"/>
      <c r="N17" s="42"/>
      <c r="O17" s="42"/>
      <c r="P17" s="42"/>
      <c r="Q17" s="42"/>
    </row>
    <row r="18" spans="1:17" ht="12.75">
      <c r="A18" s="14">
        <v>2.1</v>
      </c>
      <c r="B18" s="15" t="s">
        <v>25</v>
      </c>
      <c r="C18" s="21">
        <v>1421.7</v>
      </c>
      <c r="D18" s="16">
        <v>1338.1</v>
      </c>
      <c r="E18" s="17">
        <f aca="true" t="shared" si="6" ref="E18:E30">SUM(F18:Q18)</f>
        <v>0</v>
      </c>
      <c r="F18" s="16"/>
      <c r="G18" s="16"/>
      <c r="H18" s="16"/>
      <c r="I18" s="16"/>
      <c r="J18" s="16"/>
      <c r="K18" s="16"/>
      <c r="L18" s="16"/>
      <c r="M18" s="16"/>
      <c r="N18" s="43"/>
      <c r="O18" s="43"/>
      <c r="P18" s="43"/>
      <c r="Q18" s="43"/>
    </row>
    <row r="19" spans="1:17" ht="12.75">
      <c r="A19" s="14">
        <v>2.2</v>
      </c>
      <c r="B19" s="15" t="s">
        <v>5</v>
      </c>
      <c r="C19" s="21">
        <f>SUM(C20:C23)</f>
        <v>234.3</v>
      </c>
      <c r="D19" s="21">
        <f>SUM(D20:D23)</f>
        <v>269.8</v>
      </c>
      <c r="E19" s="17">
        <f t="shared" si="6"/>
        <v>0</v>
      </c>
      <c r="F19" s="17"/>
      <c r="G19" s="17"/>
      <c r="H19" s="17"/>
      <c r="I19" s="17"/>
      <c r="J19" s="17"/>
      <c r="K19" s="17"/>
      <c r="L19" s="17"/>
      <c r="M19" s="17"/>
      <c r="N19" s="42"/>
      <c r="O19" s="42"/>
      <c r="P19" s="39"/>
      <c r="Q19" s="39"/>
    </row>
    <row r="20" spans="1:17" ht="12.75">
      <c r="A20" s="13" t="s">
        <v>15</v>
      </c>
      <c r="B20" s="13" t="s">
        <v>8</v>
      </c>
      <c r="C20" s="12">
        <v>14.7</v>
      </c>
      <c r="D20" s="12">
        <v>32.8</v>
      </c>
      <c r="E20" s="17">
        <f t="shared" si="6"/>
        <v>0</v>
      </c>
      <c r="F20" s="17"/>
      <c r="G20" s="17"/>
      <c r="H20" s="17"/>
      <c r="I20" s="17"/>
      <c r="J20" s="17"/>
      <c r="K20" s="17"/>
      <c r="L20" s="17"/>
      <c r="M20" s="17"/>
      <c r="N20" s="42"/>
      <c r="O20" s="42"/>
      <c r="P20" s="42"/>
      <c r="Q20" s="42"/>
    </row>
    <row r="21" spans="1:17" ht="12.75">
      <c r="A21" s="13" t="s">
        <v>16</v>
      </c>
      <c r="B21" s="15" t="s">
        <v>7</v>
      </c>
      <c r="C21" s="21">
        <v>29.4</v>
      </c>
      <c r="D21" s="21">
        <v>16.7</v>
      </c>
      <c r="E21" s="17">
        <f t="shared" si="6"/>
        <v>0</v>
      </c>
      <c r="F21" s="17"/>
      <c r="G21" s="12"/>
      <c r="H21" s="12"/>
      <c r="I21" s="17"/>
      <c r="J21" s="12"/>
      <c r="K21" s="12"/>
      <c r="L21" s="17"/>
      <c r="M21" s="12"/>
      <c r="N21" s="39"/>
      <c r="O21" s="42"/>
      <c r="P21" s="39"/>
      <c r="Q21" s="42"/>
    </row>
    <row r="22" spans="1:17" ht="12.75">
      <c r="A22" s="13" t="s">
        <v>17</v>
      </c>
      <c r="B22" s="13" t="s">
        <v>11</v>
      </c>
      <c r="C22" s="17">
        <v>98.3</v>
      </c>
      <c r="D22" s="17">
        <v>84.4</v>
      </c>
      <c r="E22" s="17">
        <f t="shared" si="6"/>
        <v>0</v>
      </c>
      <c r="F22" s="17"/>
      <c r="G22" s="17"/>
      <c r="H22" s="17"/>
      <c r="I22" s="17"/>
      <c r="J22" s="17"/>
      <c r="K22" s="17"/>
      <c r="L22" s="17"/>
      <c r="M22" s="17"/>
      <c r="N22" s="42"/>
      <c r="O22" s="42"/>
      <c r="P22" s="42"/>
      <c r="Q22" s="42"/>
    </row>
    <row r="23" spans="1:17" ht="22.5">
      <c r="A23" s="13" t="s">
        <v>18</v>
      </c>
      <c r="B23" s="15" t="s">
        <v>14</v>
      </c>
      <c r="C23" s="21">
        <v>91.9</v>
      </c>
      <c r="D23" s="16">
        <v>135.9</v>
      </c>
      <c r="E23" s="17">
        <f t="shared" si="6"/>
        <v>0</v>
      </c>
      <c r="F23" s="17"/>
      <c r="G23" s="17"/>
      <c r="H23" s="17"/>
      <c r="I23" s="17"/>
      <c r="J23" s="12"/>
      <c r="K23" s="12"/>
      <c r="L23" s="17"/>
      <c r="M23" s="12"/>
      <c r="N23" s="39"/>
      <c r="O23" s="42"/>
      <c r="P23" s="39"/>
      <c r="Q23" s="42"/>
    </row>
    <row r="24" spans="1:17" ht="12.75">
      <c r="A24" s="18">
        <v>2.3</v>
      </c>
      <c r="B24" s="15" t="s">
        <v>42</v>
      </c>
      <c r="C24" s="21">
        <v>9.1</v>
      </c>
      <c r="D24" s="21">
        <v>9.6</v>
      </c>
      <c r="E24" s="12">
        <f t="shared" si="6"/>
        <v>0</v>
      </c>
      <c r="F24" s="12"/>
      <c r="G24" s="17"/>
      <c r="H24" s="12"/>
      <c r="I24" s="12"/>
      <c r="J24" s="12"/>
      <c r="K24" s="12"/>
      <c r="L24" s="12"/>
      <c r="M24" s="17"/>
      <c r="N24" s="39"/>
      <c r="O24" s="39"/>
      <c r="P24" s="42"/>
      <c r="Q24" s="42"/>
    </row>
    <row r="25" spans="1:17" ht="12.75">
      <c r="A25" s="14">
        <v>3</v>
      </c>
      <c r="B25" s="15" t="s">
        <v>19</v>
      </c>
      <c r="C25" s="16">
        <f>C26+C27+C34</f>
        <v>1678.6</v>
      </c>
      <c r="D25" s="16">
        <f>D26+D27+D34</f>
        <v>1671.9</v>
      </c>
      <c r="E25" s="17">
        <f t="shared" si="6"/>
        <v>0</v>
      </c>
      <c r="F25" s="17"/>
      <c r="G25" s="17"/>
      <c r="H25" s="17"/>
      <c r="I25" s="17"/>
      <c r="J25" s="17"/>
      <c r="K25" s="17"/>
      <c r="L25" s="17"/>
      <c r="M25" s="17"/>
      <c r="N25" s="42"/>
      <c r="O25" s="42"/>
      <c r="P25" s="42"/>
      <c r="Q25" s="42"/>
    </row>
    <row r="26" spans="1:17" ht="12.75">
      <c r="A26" s="14">
        <v>3.1</v>
      </c>
      <c r="B26" s="15" t="s">
        <v>25</v>
      </c>
      <c r="C26" s="21">
        <v>1399.6</v>
      </c>
      <c r="D26" s="21">
        <v>1388.4</v>
      </c>
      <c r="E26" s="17">
        <f t="shared" si="6"/>
        <v>0</v>
      </c>
      <c r="F26" s="17"/>
      <c r="G26" s="17"/>
      <c r="H26" s="17"/>
      <c r="I26" s="17"/>
      <c r="J26" s="12"/>
      <c r="K26" s="12"/>
      <c r="L26" s="17"/>
      <c r="M26" s="17"/>
      <c r="N26" s="39"/>
      <c r="O26" s="42"/>
      <c r="P26" s="42"/>
      <c r="Q26" s="42"/>
    </row>
    <row r="27" spans="1:17" ht="12.75">
      <c r="A27" s="14">
        <v>3.2</v>
      </c>
      <c r="B27" s="15" t="s">
        <v>5</v>
      </c>
      <c r="C27" s="16">
        <f>SUM(C28+C29+C30+C33)</f>
        <v>264.8</v>
      </c>
      <c r="D27" s="16">
        <f>D28+D29+D30+D33</f>
        <v>273.7</v>
      </c>
      <c r="E27" s="17">
        <f t="shared" si="6"/>
        <v>0</v>
      </c>
      <c r="F27" s="17"/>
      <c r="G27" s="17"/>
      <c r="H27" s="17"/>
      <c r="I27" s="17"/>
      <c r="J27" s="17"/>
      <c r="K27" s="17"/>
      <c r="L27" s="17"/>
      <c r="M27" s="17"/>
      <c r="N27" s="42"/>
      <c r="O27" s="42"/>
      <c r="P27" s="42"/>
      <c r="Q27" s="42"/>
    </row>
    <row r="28" spans="1:17" ht="12.75">
      <c r="A28" s="13" t="s">
        <v>20</v>
      </c>
      <c r="B28" s="13" t="s">
        <v>8</v>
      </c>
      <c r="C28" s="17">
        <v>40.6</v>
      </c>
      <c r="D28" s="12">
        <v>30.1</v>
      </c>
      <c r="E28" s="17">
        <f t="shared" si="6"/>
        <v>0</v>
      </c>
      <c r="F28" s="17"/>
      <c r="G28" s="12"/>
      <c r="H28" s="12"/>
      <c r="I28" s="17"/>
      <c r="J28" s="12"/>
      <c r="K28" s="12"/>
      <c r="L28" s="17"/>
      <c r="M28" s="12"/>
      <c r="N28" s="39"/>
      <c r="O28" s="42"/>
      <c r="P28" s="39"/>
      <c r="Q28" s="42"/>
    </row>
    <row r="29" spans="1:17" ht="12.75">
      <c r="A29" s="13" t="s">
        <v>21</v>
      </c>
      <c r="B29" s="15" t="s">
        <v>7</v>
      </c>
      <c r="C29" s="21"/>
      <c r="D29" s="16"/>
      <c r="E29" s="12">
        <f t="shared" si="6"/>
        <v>0</v>
      </c>
      <c r="F29" s="17"/>
      <c r="G29" s="12"/>
      <c r="H29" s="12"/>
      <c r="I29" s="17"/>
      <c r="J29" s="12"/>
      <c r="K29" s="12"/>
      <c r="L29" s="17"/>
      <c r="M29" s="12"/>
      <c r="N29" s="39"/>
      <c r="O29" s="42"/>
      <c r="P29" s="39"/>
      <c r="Q29" s="42"/>
    </row>
    <row r="30" spans="1:17" ht="12.75">
      <c r="A30" s="13" t="s">
        <v>22</v>
      </c>
      <c r="B30" s="13" t="s">
        <v>11</v>
      </c>
      <c r="C30" s="12">
        <v>99.8</v>
      </c>
      <c r="D30" s="12">
        <v>90.9</v>
      </c>
      <c r="E30" s="17">
        <f t="shared" si="6"/>
        <v>0</v>
      </c>
      <c r="F30" s="17"/>
      <c r="G30" s="17"/>
      <c r="H30" s="17"/>
      <c r="I30" s="17"/>
      <c r="J30" s="12"/>
      <c r="K30" s="17"/>
      <c r="L30" s="17"/>
      <c r="M30" s="17"/>
      <c r="N30" s="42"/>
      <c r="O30" s="42"/>
      <c r="P30" s="42"/>
      <c r="Q30" s="42"/>
    </row>
    <row r="31" spans="1:17" ht="12.75">
      <c r="A31" s="83"/>
      <c r="B31" s="83" t="s">
        <v>39</v>
      </c>
      <c r="C31" s="85" t="s">
        <v>49</v>
      </c>
      <c r="D31" s="85" t="s">
        <v>51</v>
      </c>
      <c r="E31" s="85" t="s">
        <v>52</v>
      </c>
      <c r="F31" s="79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2" spans="1:17" ht="39" customHeight="1">
      <c r="A32" s="84"/>
      <c r="B32" s="84"/>
      <c r="C32" s="86"/>
      <c r="D32" s="86"/>
      <c r="E32" s="86"/>
      <c r="F32" s="22" t="s">
        <v>27</v>
      </c>
      <c r="G32" s="23" t="s">
        <v>28</v>
      </c>
      <c r="H32" s="23" t="s">
        <v>29</v>
      </c>
      <c r="I32" s="23" t="s">
        <v>30</v>
      </c>
      <c r="J32" s="23" t="s">
        <v>31</v>
      </c>
      <c r="K32" s="23" t="s">
        <v>32</v>
      </c>
      <c r="L32" s="23" t="s">
        <v>33</v>
      </c>
      <c r="M32" s="23" t="s">
        <v>34</v>
      </c>
      <c r="N32" s="38" t="s">
        <v>35</v>
      </c>
      <c r="O32" s="39" t="s">
        <v>36</v>
      </c>
      <c r="P32" s="39" t="s">
        <v>37</v>
      </c>
      <c r="Q32" s="39" t="s">
        <v>38</v>
      </c>
    </row>
    <row r="33" spans="1:17" ht="22.5">
      <c r="A33" s="13" t="s">
        <v>23</v>
      </c>
      <c r="B33" s="15" t="s">
        <v>14</v>
      </c>
      <c r="C33" s="21">
        <v>124.4</v>
      </c>
      <c r="D33" s="21">
        <v>152.7</v>
      </c>
      <c r="E33" s="28"/>
      <c r="F33" s="28"/>
      <c r="G33" s="28"/>
      <c r="H33" s="28"/>
      <c r="I33" s="28"/>
      <c r="J33" s="28"/>
      <c r="K33" s="28"/>
      <c r="L33" s="28"/>
      <c r="M33" s="28"/>
      <c r="N33" s="40"/>
      <c r="O33" s="40"/>
      <c r="P33" s="40"/>
      <c r="Q33" s="40"/>
    </row>
    <row r="34" spans="1:17" ht="12.75">
      <c r="A34" s="18">
        <v>3.3</v>
      </c>
      <c r="B34" s="15" t="s">
        <v>42</v>
      </c>
      <c r="C34" s="21">
        <v>14.2</v>
      </c>
      <c r="D34" s="16">
        <v>9.8</v>
      </c>
      <c r="E34" s="28"/>
      <c r="F34" s="28"/>
      <c r="G34" s="28"/>
      <c r="H34" s="28"/>
      <c r="I34" s="28"/>
      <c r="J34" s="28"/>
      <c r="K34" s="28"/>
      <c r="L34" s="28"/>
      <c r="M34" s="28"/>
      <c r="N34" s="40"/>
      <c r="O34" s="40"/>
      <c r="P34" s="40"/>
      <c r="Q34" s="40"/>
    </row>
    <row r="35" spans="1:17" ht="22.5">
      <c r="A35" s="14">
        <v>4</v>
      </c>
      <c r="B35" s="15" t="s">
        <v>54</v>
      </c>
      <c r="C35" s="16">
        <f>C37+C36+C42</f>
        <v>5999.1</v>
      </c>
      <c r="D35" s="16">
        <f>D36+D37+D42</f>
        <v>6141</v>
      </c>
      <c r="E35" s="28">
        <f>SUM(F35:Q35)</f>
        <v>61.1</v>
      </c>
      <c r="F35" s="28">
        <f aca="true" t="shared" si="7" ref="F35:Q35">F36+F37+F42</f>
        <v>11.63</v>
      </c>
      <c r="G35" s="28">
        <f t="shared" si="7"/>
        <v>7.88</v>
      </c>
      <c r="H35" s="28">
        <f t="shared" si="7"/>
        <v>4.14</v>
      </c>
      <c r="I35" s="28">
        <f t="shared" si="7"/>
        <v>4.14</v>
      </c>
      <c r="J35" s="28">
        <f t="shared" si="7"/>
        <v>4.14</v>
      </c>
      <c r="K35" s="28">
        <f t="shared" si="7"/>
        <v>4.14</v>
      </c>
      <c r="L35" s="28">
        <f t="shared" si="7"/>
        <v>4.14</v>
      </c>
      <c r="M35" s="28">
        <f t="shared" si="7"/>
        <v>4.14</v>
      </c>
      <c r="N35" s="40">
        <f t="shared" si="7"/>
        <v>4.14</v>
      </c>
      <c r="O35" s="40">
        <f t="shared" si="7"/>
        <v>4.14</v>
      </c>
      <c r="P35" s="40">
        <f t="shared" si="7"/>
        <v>4.14</v>
      </c>
      <c r="Q35" s="40">
        <f t="shared" si="7"/>
        <v>4.33</v>
      </c>
    </row>
    <row r="36" spans="1:17" ht="12.75">
      <c r="A36" s="14">
        <v>4.1</v>
      </c>
      <c r="B36" s="15" t="s">
        <v>50</v>
      </c>
      <c r="C36" s="21">
        <v>4598.5</v>
      </c>
      <c r="D36" s="16">
        <v>4829.2</v>
      </c>
      <c r="E36" s="28">
        <f aca="true" t="shared" si="8" ref="E36:E42">SUM(F36:Q36)</f>
        <v>41.19</v>
      </c>
      <c r="F36" s="28">
        <v>7.83</v>
      </c>
      <c r="G36" s="28">
        <v>5.33</v>
      </c>
      <c r="H36" s="28">
        <v>2.79</v>
      </c>
      <c r="I36" s="28">
        <v>2.79</v>
      </c>
      <c r="J36" s="28">
        <v>2.79</v>
      </c>
      <c r="K36" s="28">
        <v>2.79</v>
      </c>
      <c r="L36" s="28">
        <v>2.79</v>
      </c>
      <c r="M36" s="28">
        <v>2.79</v>
      </c>
      <c r="N36" s="40">
        <v>2.79</v>
      </c>
      <c r="O36" s="40">
        <v>2.79</v>
      </c>
      <c r="P36" s="40">
        <v>2.79</v>
      </c>
      <c r="Q36" s="40">
        <v>2.92</v>
      </c>
    </row>
    <row r="37" spans="1:17" ht="12.75">
      <c r="A37" s="12">
        <v>4.2</v>
      </c>
      <c r="B37" s="25" t="s">
        <v>5</v>
      </c>
      <c r="C37" s="16">
        <f>SUM(C38:C41)</f>
        <v>1358</v>
      </c>
      <c r="D37" s="16">
        <f>D38+D39+D40+D41</f>
        <v>1274.3</v>
      </c>
      <c r="E37" s="28">
        <f t="shared" si="8"/>
        <v>19.26</v>
      </c>
      <c r="F37" s="28">
        <f aca="true" t="shared" si="9" ref="F37:M37">SUM(F38:F41)</f>
        <v>3.7</v>
      </c>
      <c r="G37" s="28">
        <f t="shared" si="9"/>
        <v>2.5</v>
      </c>
      <c r="H37" s="28">
        <f t="shared" si="9"/>
        <v>1.3</v>
      </c>
      <c r="I37" s="28">
        <f t="shared" si="9"/>
        <v>1.3</v>
      </c>
      <c r="J37" s="28">
        <f t="shared" si="9"/>
        <v>1.3</v>
      </c>
      <c r="K37" s="28">
        <f t="shared" si="9"/>
        <v>1.3</v>
      </c>
      <c r="L37" s="28">
        <f t="shared" si="9"/>
        <v>1.3</v>
      </c>
      <c r="M37" s="28">
        <f t="shared" si="9"/>
        <v>1.3</v>
      </c>
      <c r="N37" s="40">
        <f>SUM(N38:N41)</f>
        <v>1.3</v>
      </c>
      <c r="O37" s="40">
        <f>SUM(O38:O41)</f>
        <v>1.3</v>
      </c>
      <c r="P37" s="40">
        <f>SUM(P38:P41)</f>
        <v>1.3</v>
      </c>
      <c r="Q37" s="40">
        <f>SUM(Q38:Q41)</f>
        <v>1.36</v>
      </c>
    </row>
    <row r="38" spans="1:17" ht="12.75">
      <c r="A38" s="13" t="s">
        <v>44</v>
      </c>
      <c r="B38" s="15" t="s">
        <v>8</v>
      </c>
      <c r="C38" s="21">
        <v>551.1</v>
      </c>
      <c r="D38" s="21">
        <v>470.3</v>
      </c>
      <c r="E38" s="28">
        <f t="shared" si="8"/>
        <v>6</v>
      </c>
      <c r="F38" s="28">
        <v>1.9</v>
      </c>
      <c r="G38" s="28">
        <v>1.1</v>
      </c>
      <c r="H38" s="28">
        <v>0.3</v>
      </c>
      <c r="I38" s="28">
        <v>0.3</v>
      </c>
      <c r="J38" s="28">
        <v>0.3</v>
      </c>
      <c r="K38" s="28">
        <v>0.3</v>
      </c>
      <c r="L38" s="28">
        <v>0.3</v>
      </c>
      <c r="M38" s="28">
        <v>0.3</v>
      </c>
      <c r="N38" s="40">
        <v>0.3</v>
      </c>
      <c r="O38" s="40">
        <v>0.3</v>
      </c>
      <c r="P38" s="40">
        <v>0.3</v>
      </c>
      <c r="Q38" s="40">
        <v>0.3</v>
      </c>
    </row>
    <row r="39" spans="1:17" ht="12.75">
      <c r="A39" s="13" t="s">
        <v>45</v>
      </c>
      <c r="B39" s="15" t="s">
        <v>7</v>
      </c>
      <c r="C39" s="21">
        <v>48.1</v>
      </c>
      <c r="D39" s="21">
        <v>43.8</v>
      </c>
      <c r="E39" s="28">
        <f t="shared" si="8"/>
        <v>0</v>
      </c>
      <c r="F39" s="28"/>
      <c r="G39" s="28"/>
      <c r="H39" s="28"/>
      <c r="I39" s="28"/>
      <c r="J39" s="28"/>
      <c r="K39" s="28"/>
      <c r="L39" s="28"/>
      <c r="M39" s="28"/>
      <c r="N39" s="40"/>
      <c r="O39" s="40"/>
      <c r="P39" s="40"/>
      <c r="Q39" s="40"/>
    </row>
    <row r="40" spans="1:17" ht="12.75">
      <c r="A40" s="13" t="s">
        <v>46</v>
      </c>
      <c r="B40" s="15" t="s">
        <v>11</v>
      </c>
      <c r="C40" s="21">
        <v>323.1</v>
      </c>
      <c r="D40" s="21">
        <v>320.1</v>
      </c>
      <c r="E40" s="28">
        <f t="shared" si="8"/>
        <v>2.91</v>
      </c>
      <c r="F40" s="28">
        <v>0.5</v>
      </c>
      <c r="G40" s="28">
        <v>0.4</v>
      </c>
      <c r="H40" s="28">
        <v>0.2</v>
      </c>
      <c r="I40" s="28">
        <v>0.2</v>
      </c>
      <c r="J40" s="28">
        <v>0.2</v>
      </c>
      <c r="K40" s="28">
        <v>0.2</v>
      </c>
      <c r="L40" s="28">
        <v>0.2</v>
      </c>
      <c r="M40" s="28">
        <v>0.2</v>
      </c>
      <c r="N40" s="40">
        <v>0.2</v>
      </c>
      <c r="O40" s="40">
        <v>0.2</v>
      </c>
      <c r="P40" s="40">
        <v>0.2</v>
      </c>
      <c r="Q40" s="40">
        <f>P40*1.0619006103</f>
        <v>0.21</v>
      </c>
    </row>
    <row r="41" spans="1:17" ht="22.5">
      <c r="A41" s="14" t="s">
        <v>47</v>
      </c>
      <c r="B41" s="15" t="s">
        <v>14</v>
      </c>
      <c r="C41" s="21">
        <v>435.7</v>
      </c>
      <c r="D41" s="21">
        <v>440.1</v>
      </c>
      <c r="E41" s="28">
        <f t="shared" si="8"/>
        <v>10.35</v>
      </c>
      <c r="F41" s="28">
        <v>1.3</v>
      </c>
      <c r="G41" s="28">
        <v>1</v>
      </c>
      <c r="H41" s="28">
        <v>0.8</v>
      </c>
      <c r="I41" s="28">
        <v>0.8</v>
      </c>
      <c r="J41" s="28">
        <v>0.8</v>
      </c>
      <c r="K41" s="28">
        <v>0.8</v>
      </c>
      <c r="L41" s="28">
        <v>0.8</v>
      </c>
      <c r="M41" s="28">
        <v>0.8</v>
      </c>
      <c r="N41" s="40">
        <v>0.8</v>
      </c>
      <c r="O41" s="40">
        <v>0.8</v>
      </c>
      <c r="P41" s="40">
        <v>0.8</v>
      </c>
      <c r="Q41" s="40">
        <f>P41*1.0619006103</f>
        <v>0.85</v>
      </c>
    </row>
    <row r="42" spans="1:17" ht="12.75">
      <c r="A42" s="14">
        <v>4.3</v>
      </c>
      <c r="B42" s="15" t="s">
        <v>42</v>
      </c>
      <c r="C42" s="21">
        <v>42.6</v>
      </c>
      <c r="D42" s="21">
        <v>37.5</v>
      </c>
      <c r="E42" s="28">
        <f t="shared" si="8"/>
        <v>0.65</v>
      </c>
      <c r="F42" s="28">
        <v>0.1</v>
      </c>
      <c r="G42" s="28">
        <v>0.05</v>
      </c>
      <c r="H42" s="28">
        <v>0.05</v>
      </c>
      <c r="I42" s="28">
        <v>0.05</v>
      </c>
      <c r="J42" s="28">
        <v>0.05</v>
      </c>
      <c r="K42" s="28">
        <v>0.05</v>
      </c>
      <c r="L42" s="28">
        <v>0.05</v>
      </c>
      <c r="M42" s="28">
        <v>0.05</v>
      </c>
      <c r="N42" s="40">
        <v>0.05</v>
      </c>
      <c r="O42" s="40">
        <v>0.05</v>
      </c>
      <c r="P42" s="40">
        <v>0.05</v>
      </c>
      <c r="Q42" s="40">
        <v>0.05</v>
      </c>
    </row>
    <row r="43" spans="1:1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1"/>
      <c r="O43" s="41"/>
      <c r="P43" s="41"/>
      <c r="Q43" s="41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1"/>
      <c r="O44" s="41"/>
      <c r="P44" s="41"/>
      <c r="Q44" s="41"/>
    </row>
    <row r="45" spans="1:1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1"/>
      <c r="O45" s="41"/>
      <c r="P45" s="41"/>
      <c r="Q45" s="41"/>
    </row>
    <row r="46" spans="1:17" ht="12.75">
      <c r="A46" s="1"/>
      <c r="B46" s="26" t="s">
        <v>48</v>
      </c>
      <c r="C46" s="26"/>
      <c r="D46" s="26"/>
      <c r="E46" s="1" t="s">
        <v>0</v>
      </c>
      <c r="F46" s="1"/>
      <c r="G46" s="1"/>
      <c r="H46" s="1"/>
      <c r="I46" s="1"/>
      <c r="J46" s="1" t="s">
        <v>1</v>
      </c>
      <c r="K46" s="1"/>
      <c r="L46" s="1"/>
      <c r="M46" s="1"/>
      <c r="N46" s="41"/>
      <c r="O46" s="41"/>
      <c r="P46" s="41"/>
      <c r="Q46" s="41"/>
    </row>
    <row r="47" spans="1:17" ht="12.75">
      <c r="A47" s="1"/>
      <c r="B47" s="26"/>
      <c r="C47" s="26"/>
      <c r="D47" s="26"/>
      <c r="E47" s="1"/>
      <c r="F47" s="1"/>
      <c r="G47" s="1"/>
      <c r="H47" s="1"/>
      <c r="I47" s="1"/>
      <c r="J47" s="1"/>
      <c r="K47" s="1"/>
      <c r="L47" s="1"/>
      <c r="M47" s="1"/>
      <c r="N47" s="41"/>
      <c r="O47" s="41"/>
      <c r="P47" s="41"/>
      <c r="Q47" s="41"/>
    </row>
    <row r="48" spans="1:17" ht="12.75">
      <c r="A48" s="1"/>
      <c r="B48" s="1"/>
      <c r="C48" s="1"/>
      <c r="D48" s="1"/>
      <c r="E48" s="1" t="s">
        <v>43</v>
      </c>
      <c r="F48" s="1"/>
      <c r="G48" s="1"/>
      <c r="H48" s="1"/>
      <c r="I48" s="1"/>
      <c r="J48" s="1" t="s">
        <v>2</v>
      </c>
      <c r="K48" s="1"/>
      <c r="L48" s="1"/>
      <c r="M48" s="1"/>
      <c r="N48" s="41"/>
      <c r="O48" s="41"/>
      <c r="P48" s="41"/>
      <c r="Q48" s="41"/>
    </row>
    <row r="49" spans="1:1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1"/>
      <c r="O49" s="41"/>
      <c r="P49" s="41"/>
      <c r="Q49" s="41"/>
    </row>
    <row r="50" spans="1:17" ht="12.75">
      <c r="A50" s="1"/>
      <c r="B50" s="1"/>
      <c r="C50" s="1"/>
      <c r="D50" s="1"/>
      <c r="E50" s="1" t="s">
        <v>3</v>
      </c>
      <c r="F50" s="1"/>
      <c r="G50" s="1"/>
      <c r="H50" s="1"/>
      <c r="I50" s="1"/>
      <c r="J50" s="1" t="s">
        <v>4</v>
      </c>
      <c r="K50" s="1"/>
      <c r="L50" s="1"/>
      <c r="M50" s="1"/>
      <c r="N50" s="41"/>
      <c r="O50" s="41"/>
      <c r="P50" s="41"/>
      <c r="Q50" s="41"/>
    </row>
    <row r="67" spans="2:17" ht="12.75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 t="s">
        <v>60</v>
      </c>
      <c r="O67" s="56"/>
      <c r="P67" s="56"/>
      <c r="Q67" s="56"/>
    </row>
    <row r="68" spans="2:17" ht="12.75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5">
      <c r="A69" s="7"/>
      <c r="B69" s="82" t="s">
        <v>53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1:17" ht="15">
      <c r="A70" s="7"/>
      <c r="B70" s="3"/>
      <c r="C70" s="2"/>
      <c r="D70" s="2"/>
      <c r="E70" s="88" t="s">
        <v>59</v>
      </c>
      <c r="F70" s="88"/>
      <c r="G70" s="88"/>
      <c r="H70" s="88"/>
      <c r="I70" s="88"/>
      <c r="J70" s="88"/>
      <c r="K70" s="88"/>
      <c r="L70" s="88"/>
      <c r="M70" s="3"/>
      <c r="N70" s="3"/>
      <c r="O70" s="3"/>
      <c r="P70" s="2" t="s">
        <v>26</v>
      </c>
      <c r="Q70" s="3"/>
    </row>
    <row r="71" spans="1:17" ht="6.75" customHeight="1">
      <c r="A71" s="7"/>
      <c r="B71" s="3"/>
      <c r="C71" s="2"/>
      <c r="D71" s="2"/>
      <c r="E71" s="52"/>
      <c r="F71" s="57"/>
      <c r="G71" s="57"/>
      <c r="H71" s="57"/>
      <c r="I71" s="57"/>
      <c r="J71" s="57"/>
      <c r="K71" s="57"/>
      <c r="L71" s="57"/>
      <c r="M71" s="3"/>
      <c r="N71" s="3"/>
      <c r="O71" s="3"/>
      <c r="P71" s="2"/>
      <c r="Q71" s="3"/>
    </row>
    <row r="72" spans="1:17" ht="12.75">
      <c r="A72" s="83"/>
      <c r="B72" s="83" t="s">
        <v>39</v>
      </c>
      <c r="C72" s="85" t="s">
        <v>49</v>
      </c>
      <c r="D72" s="85" t="s">
        <v>51</v>
      </c>
      <c r="E72" s="85" t="s">
        <v>52</v>
      </c>
      <c r="F72" s="79" t="s">
        <v>40</v>
      </c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1"/>
    </row>
    <row r="73" spans="1:17" ht="23.25" customHeight="1">
      <c r="A73" s="84"/>
      <c r="B73" s="84"/>
      <c r="C73" s="86"/>
      <c r="D73" s="86"/>
      <c r="E73" s="86"/>
      <c r="F73" s="11" t="s">
        <v>27</v>
      </c>
      <c r="G73" s="12" t="s">
        <v>28</v>
      </c>
      <c r="H73" s="12" t="s">
        <v>29</v>
      </c>
      <c r="I73" s="12" t="s">
        <v>30</v>
      </c>
      <c r="J73" s="12" t="s">
        <v>31</v>
      </c>
      <c r="K73" s="12" t="s">
        <v>32</v>
      </c>
      <c r="L73" s="12" t="s">
        <v>33</v>
      </c>
      <c r="M73" s="12" t="s">
        <v>34</v>
      </c>
      <c r="N73" s="13" t="s">
        <v>35</v>
      </c>
      <c r="O73" s="12" t="s">
        <v>36</v>
      </c>
      <c r="P73" s="12" t="s">
        <v>37</v>
      </c>
      <c r="Q73" s="12" t="s">
        <v>38</v>
      </c>
    </row>
    <row r="74" spans="1:17" ht="12.75">
      <c r="A74" s="14">
        <v>1</v>
      </c>
      <c r="B74" s="15" t="s">
        <v>41</v>
      </c>
      <c r="C74" s="16">
        <f>C75+C76+C81</f>
        <v>9342.8</v>
      </c>
      <c r="D74" s="16">
        <f>D75+D76+D81</f>
        <v>9699.9</v>
      </c>
      <c r="E74" s="28">
        <f>SUM(F74:Q74)</f>
        <v>146.66</v>
      </c>
      <c r="F74" s="44">
        <f aca="true" t="shared" si="10" ref="F74:Q74">F75+F76+F81</f>
        <v>19.68</v>
      </c>
      <c r="G74" s="44">
        <f t="shared" si="10"/>
        <v>11.7</v>
      </c>
      <c r="H74" s="44">
        <f t="shared" si="10"/>
        <v>9.53</v>
      </c>
      <c r="I74" s="44">
        <f t="shared" si="10"/>
        <v>11.51</v>
      </c>
      <c r="J74" s="44">
        <f t="shared" si="10"/>
        <v>10.19</v>
      </c>
      <c r="K74" s="44">
        <f t="shared" si="10"/>
        <v>20.77</v>
      </c>
      <c r="L74" s="44">
        <f t="shared" si="10"/>
        <v>9.97</v>
      </c>
      <c r="M74" s="44">
        <f t="shared" si="10"/>
        <v>8.27</v>
      </c>
      <c r="N74" s="28">
        <f t="shared" si="10"/>
        <v>11.08</v>
      </c>
      <c r="O74" s="28">
        <f t="shared" si="10"/>
        <v>11.1</v>
      </c>
      <c r="P74" s="28">
        <f t="shared" si="10"/>
        <v>11.09</v>
      </c>
      <c r="Q74" s="28">
        <f t="shared" si="10"/>
        <v>11.77</v>
      </c>
    </row>
    <row r="75" spans="1:17" ht="12.75">
      <c r="A75" s="18">
        <v>1.1</v>
      </c>
      <c r="B75" s="15" t="s">
        <v>6</v>
      </c>
      <c r="C75" s="16">
        <f>C83+C91+C102</f>
        <v>7419.8</v>
      </c>
      <c r="D75" s="16">
        <v>7825.2</v>
      </c>
      <c r="E75" s="28">
        <f>SUM(F75:Q75)</f>
        <v>123.78</v>
      </c>
      <c r="F75" s="28">
        <f aca="true" t="shared" si="11" ref="F75:Q75">SUM(F83+F91+F102)</f>
        <v>17.19</v>
      </c>
      <c r="G75" s="28">
        <f t="shared" si="11"/>
        <v>10.12</v>
      </c>
      <c r="H75" s="28">
        <f t="shared" si="11"/>
        <v>8.45</v>
      </c>
      <c r="I75" s="28">
        <f t="shared" si="11"/>
        <v>10.46</v>
      </c>
      <c r="J75" s="28">
        <f t="shared" si="11"/>
        <v>7.86</v>
      </c>
      <c r="K75" s="28">
        <f t="shared" si="11"/>
        <v>17.21</v>
      </c>
      <c r="L75" s="28">
        <f t="shared" si="11"/>
        <v>7.99</v>
      </c>
      <c r="M75" s="28">
        <f t="shared" si="11"/>
        <v>7.18</v>
      </c>
      <c r="N75" s="28">
        <f t="shared" si="11"/>
        <v>9.2</v>
      </c>
      <c r="O75" s="28">
        <f t="shared" si="11"/>
        <v>9.21</v>
      </c>
      <c r="P75" s="28">
        <f t="shared" si="11"/>
        <v>9.2</v>
      </c>
      <c r="Q75" s="28">
        <f t="shared" si="11"/>
        <v>9.71</v>
      </c>
    </row>
    <row r="76" spans="1:17" ht="12.75">
      <c r="A76" s="14">
        <v>1.2</v>
      </c>
      <c r="B76" s="15" t="s">
        <v>5</v>
      </c>
      <c r="C76" s="16">
        <f>SUM(C77:C80)</f>
        <v>1857.1</v>
      </c>
      <c r="D76" s="16">
        <f>SUM(D77:D80)</f>
        <v>1817.8</v>
      </c>
      <c r="E76" s="28">
        <f aca="true" t="shared" si="12" ref="E76:Q76">SUM(E77:E80)</f>
        <v>22.83</v>
      </c>
      <c r="F76" s="28">
        <f>SUM(F77:F80)</f>
        <v>2.49</v>
      </c>
      <c r="G76" s="28">
        <f t="shared" si="12"/>
        <v>1.58</v>
      </c>
      <c r="H76" s="28">
        <f t="shared" si="12"/>
        <v>1.08</v>
      </c>
      <c r="I76" s="28">
        <f t="shared" si="12"/>
        <v>1.05</v>
      </c>
      <c r="J76" s="28">
        <f t="shared" si="12"/>
        <v>2.33</v>
      </c>
      <c r="K76" s="28">
        <f t="shared" si="12"/>
        <v>3.56</v>
      </c>
      <c r="L76" s="28">
        <f t="shared" si="12"/>
        <v>1.98</v>
      </c>
      <c r="M76" s="28">
        <f t="shared" si="12"/>
        <v>1.09</v>
      </c>
      <c r="N76" s="28">
        <f t="shared" si="12"/>
        <v>1.88</v>
      </c>
      <c r="O76" s="28">
        <f t="shared" si="12"/>
        <v>1.89</v>
      </c>
      <c r="P76" s="28">
        <f t="shared" si="12"/>
        <v>1.89</v>
      </c>
      <c r="Q76" s="28">
        <f t="shared" si="12"/>
        <v>2.01</v>
      </c>
    </row>
    <row r="77" spans="1:17" ht="12.75">
      <c r="A77" s="19" t="s">
        <v>9</v>
      </c>
      <c r="B77" s="15" t="s">
        <v>8</v>
      </c>
      <c r="C77" s="16">
        <f>C85+C93+C104</f>
        <v>606.4</v>
      </c>
      <c r="D77" s="16">
        <f>D85+D93+D104</f>
        <v>533.2</v>
      </c>
      <c r="E77" s="28">
        <f>SUM(F77:Q77)</f>
        <v>16.5</v>
      </c>
      <c r="F77" s="28">
        <f aca="true" t="shared" si="13" ref="F77:Q77">SUM(F85+F93+F104)</f>
        <v>2.49</v>
      </c>
      <c r="G77" s="28">
        <f t="shared" si="13"/>
        <v>1.02</v>
      </c>
      <c r="H77" s="28">
        <f t="shared" si="13"/>
        <v>1.08</v>
      </c>
      <c r="I77" s="28">
        <f t="shared" si="13"/>
        <v>1.05</v>
      </c>
      <c r="J77" s="28">
        <f t="shared" si="13"/>
        <v>1.59</v>
      </c>
      <c r="K77" s="28">
        <f t="shared" si="13"/>
        <v>2.07</v>
      </c>
      <c r="L77" s="28">
        <f t="shared" si="13"/>
        <v>0.88</v>
      </c>
      <c r="M77" s="28">
        <f t="shared" si="13"/>
        <v>1.09</v>
      </c>
      <c r="N77" s="28">
        <f t="shared" si="13"/>
        <v>1.28</v>
      </c>
      <c r="O77" s="28">
        <f t="shared" si="13"/>
        <v>1.29</v>
      </c>
      <c r="P77" s="28">
        <f t="shared" si="13"/>
        <v>1.29</v>
      </c>
      <c r="Q77" s="28">
        <f t="shared" si="13"/>
        <v>1.37</v>
      </c>
    </row>
    <row r="78" spans="1:17" ht="12.75">
      <c r="A78" s="20" t="s">
        <v>10</v>
      </c>
      <c r="B78" s="15" t="s">
        <v>7</v>
      </c>
      <c r="C78" s="16">
        <f>C86+C94+C105</f>
        <v>77.5</v>
      </c>
      <c r="D78" s="16">
        <f>D86+D94+D105</f>
        <v>60.5</v>
      </c>
      <c r="E78" s="28">
        <f>SUM(F78:Q78)</f>
        <v>0</v>
      </c>
      <c r="F78" s="28">
        <f aca="true" t="shared" si="14" ref="F78:Q78">SUM(F86+F94+F105)</f>
        <v>0</v>
      </c>
      <c r="G78" s="28">
        <f t="shared" si="14"/>
        <v>0</v>
      </c>
      <c r="H78" s="28">
        <f t="shared" si="14"/>
        <v>0</v>
      </c>
      <c r="I78" s="28">
        <f t="shared" si="14"/>
        <v>0</v>
      </c>
      <c r="J78" s="28">
        <f t="shared" si="14"/>
        <v>0</v>
      </c>
      <c r="K78" s="28">
        <f t="shared" si="14"/>
        <v>0</v>
      </c>
      <c r="L78" s="28">
        <f t="shared" si="14"/>
        <v>0</v>
      </c>
      <c r="M78" s="28">
        <f t="shared" si="14"/>
        <v>0</v>
      </c>
      <c r="N78" s="28">
        <f t="shared" si="14"/>
        <v>0</v>
      </c>
      <c r="O78" s="28">
        <f t="shared" si="14"/>
        <v>0</v>
      </c>
      <c r="P78" s="28">
        <f t="shared" si="14"/>
        <v>0</v>
      </c>
      <c r="Q78" s="28">
        <f t="shared" si="14"/>
        <v>0</v>
      </c>
    </row>
    <row r="79" spans="1:17" ht="12.75">
      <c r="A79" s="13" t="s">
        <v>12</v>
      </c>
      <c r="B79" s="13" t="s">
        <v>11</v>
      </c>
      <c r="C79" s="17">
        <f>SUM(C87+C95+C106)</f>
        <v>521.2</v>
      </c>
      <c r="D79" s="17">
        <f>SUM(D87+D95+D106)</f>
        <v>495.4</v>
      </c>
      <c r="E79" s="28">
        <f>SUM(F79:Q79)</f>
        <v>0</v>
      </c>
      <c r="F79" s="28">
        <f aca="true" t="shared" si="15" ref="F79:Q79">SUM(F87+F95+F106)</f>
        <v>0</v>
      </c>
      <c r="G79" s="28">
        <f t="shared" si="15"/>
        <v>0</v>
      </c>
      <c r="H79" s="28">
        <f t="shared" si="15"/>
        <v>0</v>
      </c>
      <c r="I79" s="28">
        <f t="shared" si="15"/>
        <v>0</v>
      </c>
      <c r="J79" s="28">
        <f t="shared" si="15"/>
        <v>0</v>
      </c>
      <c r="K79" s="28">
        <f t="shared" si="15"/>
        <v>0</v>
      </c>
      <c r="L79" s="28">
        <f t="shared" si="15"/>
        <v>0</v>
      </c>
      <c r="M79" s="28">
        <f t="shared" si="15"/>
        <v>0</v>
      </c>
      <c r="N79" s="28">
        <f t="shared" si="15"/>
        <v>0</v>
      </c>
      <c r="O79" s="28">
        <f t="shared" si="15"/>
        <v>0</v>
      </c>
      <c r="P79" s="28">
        <f t="shared" si="15"/>
        <v>0</v>
      </c>
      <c r="Q79" s="28">
        <f t="shared" si="15"/>
        <v>0</v>
      </c>
    </row>
    <row r="80" spans="1:17" ht="22.5">
      <c r="A80" s="13" t="s">
        <v>13</v>
      </c>
      <c r="B80" s="15" t="s">
        <v>14</v>
      </c>
      <c r="C80" s="16">
        <f>C88+C96+C107</f>
        <v>652</v>
      </c>
      <c r="D80" s="16">
        <f>D88+D96+D107</f>
        <v>728.7</v>
      </c>
      <c r="E80" s="28">
        <f>SUM(F80:Q80)</f>
        <v>6.33</v>
      </c>
      <c r="F80" s="28">
        <v>0</v>
      </c>
      <c r="G80" s="28">
        <f aca="true" t="shared" si="16" ref="G80:Q80">SUM(G88+G96+G107)</f>
        <v>0.56</v>
      </c>
      <c r="H80" s="28">
        <f t="shared" si="16"/>
        <v>0</v>
      </c>
      <c r="I80" s="28">
        <f t="shared" si="16"/>
        <v>0</v>
      </c>
      <c r="J80" s="28">
        <f t="shared" si="16"/>
        <v>0.74</v>
      </c>
      <c r="K80" s="28">
        <f t="shared" si="16"/>
        <v>1.49</v>
      </c>
      <c r="L80" s="28">
        <f t="shared" si="16"/>
        <v>1.1</v>
      </c>
      <c r="M80" s="28">
        <f t="shared" si="16"/>
        <v>0</v>
      </c>
      <c r="N80" s="28">
        <f t="shared" si="16"/>
        <v>0.6</v>
      </c>
      <c r="O80" s="28">
        <f t="shared" si="16"/>
        <v>0.6</v>
      </c>
      <c r="P80" s="28">
        <f t="shared" si="16"/>
        <v>0.6</v>
      </c>
      <c r="Q80" s="28">
        <f t="shared" si="16"/>
        <v>0.64</v>
      </c>
    </row>
    <row r="81" spans="1:17" ht="12.75">
      <c r="A81" s="14">
        <v>1.3</v>
      </c>
      <c r="B81" s="15" t="s">
        <v>42</v>
      </c>
      <c r="C81" s="21">
        <f>C89+C97+C108</f>
        <v>65.9</v>
      </c>
      <c r="D81" s="21">
        <f>D89+D97+D108</f>
        <v>56.9</v>
      </c>
      <c r="E81" s="28">
        <f>SUM(F81:Q81)</f>
        <v>0.05</v>
      </c>
      <c r="F81" s="28">
        <f>SUM(F89+F97+F108)</f>
        <v>0</v>
      </c>
      <c r="G81" s="28">
        <f aca="true" t="shared" si="17" ref="G81:Q81">SUM(G89+G97+G108)</f>
        <v>0</v>
      </c>
      <c r="H81" s="28">
        <f t="shared" si="17"/>
        <v>0</v>
      </c>
      <c r="I81" s="28">
        <f t="shared" si="17"/>
        <v>0</v>
      </c>
      <c r="J81" s="28">
        <f t="shared" si="17"/>
        <v>0</v>
      </c>
      <c r="K81" s="28">
        <f t="shared" si="17"/>
        <v>0</v>
      </c>
      <c r="L81" s="28">
        <f t="shared" si="17"/>
        <v>0</v>
      </c>
      <c r="M81" s="28">
        <f t="shared" si="17"/>
        <v>0</v>
      </c>
      <c r="N81" s="28">
        <f t="shared" si="17"/>
        <v>0</v>
      </c>
      <c r="O81" s="28">
        <f t="shared" si="17"/>
        <v>0</v>
      </c>
      <c r="P81" s="28">
        <f t="shared" si="17"/>
        <v>0</v>
      </c>
      <c r="Q81" s="28">
        <f t="shared" si="17"/>
        <v>0.05</v>
      </c>
    </row>
    <row r="82" spans="1:17" ht="12.75">
      <c r="A82" s="14">
        <v>2</v>
      </c>
      <c r="B82" s="15" t="s">
        <v>24</v>
      </c>
      <c r="C82" s="21">
        <f>C83+C84+C89</f>
        <v>1665.1</v>
      </c>
      <c r="D82" s="21">
        <f>D83+D84+D89</f>
        <v>1617.5</v>
      </c>
      <c r="E82" s="17">
        <f>SUM(E89+E84+E83)</f>
        <v>0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</row>
    <row r="83" spans="1:17" ht="12.75">
      <c r="A83" s="14">
        <v>2.1</v>
      </c>
      <c r="B83" s="15" t="s">
        <v>25</v>
      </c>
      <c r="C83" s="21">
        <v>1421.7</v>
      </c>
      <c r="D83" s="16">
        <v>1338.1</v>
      </c>
      <c r="E83" s="17">
        <f aca="true" t="shared" si="18" ref="E83:E95">SUM(F83:Q83)</f>
        <v>0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2.75">
      <c r="A84" s="14">
        <v>2.2</v>
      </c>
      <c r="B84" s="15" t="s">
        <v>5</v>
      </c>
      <c r="C84" s="21">
        <f>SUM(C85:C88)</f>
        <v>234.3</v>
      </c>
      <c r="D84" s="21">
        <f>SUM(D85:D88)</f>
        <v>269.8</v>
      </c>
      <c r="E84" s="17">
        <f t="shared" si="18"/>
        <v>0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2"/>
      <c r="Q84" s="12"/>
    </row>
    <row r="85" spans="1:17" ht="12.75">
      <c r="A85" s="13" t="s">
        <v>15</v>
      </c>
      <c r="B85" s="13" t="s">
        <v>8</v>
      </c>
      <c r="C85" s="12">
        <v>14.7</v>
      </c>
      <c r="D85" s="12">
        <v>32.8</v>
      </c>
      <c r="E85" s="17">
        <f t="shared" si="18"/>
        <v>0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</row>
    <row r="86" spans="1:17" ht="12.75">
      <c r="A86" s="13" t="s">
        <v>16</v>
      </c>
      <c r="B86" s="15" t="s">
        <v>7</v>
      </c>
      <c r="C86" s="21">
        <v>29.4</v>
      </c>
      <c r="D86" s="21">
        <v>16.7</v>
      </c>
      <c r="E86" s="17">
        <f t="shared" si="18"/>
        <v>0</v>
      </c>
      <c r="F86" s="17"/>
      <c r="G86" s="12"/>
      <c r="H86" s="12"/>
      <c r="I86" s="17"/>
      <c r="J86" s="12"/>
      <c r="K86" s="12"/>
      <c r="L86" s="17"/>
      <c r="M86" s="12"/>
      <c r="N86" s="12"/>
      <c r="O86" s="17"/>
      <c r="P86" s="12"/>
      <c r="Q86" s="17"/>
    </row>
    <row r="87" spans="1:17" ht="12.75">
      <c r="A87" s="13" t="s">
        <v>17</v>
      </c>
      <c r="B87" s="13" t="s">
        <v>11</v>
      </c>
      <c r="C87" s="17">
        <v>98.3</v>
      </c>
      <c r="D87" s="17">
        <v>84.4</v>
      </c>
      <c r="E87" s="17">
        <f t="shared" si="18"/>
        <v>0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</row>
    <row r="88" spans="1:17" ht="22.5">
      <c r="A88" s="13" t="s">
        <v>18</v>
      </c>
      <c r="B88" s="15" t="s">
        <v>14</v>
      </c>
      <c r="C88" s="21">
        <v>91.9</v>
      </c>
      <c r="D88" s="16">
        <v>135.9</v>
      </c>
      <c r="E88" s="17">
        <f t="shared" si="18"/>
        <v>0</v>
      </c>
      <c r="F88" s="17"/>
      <c r="G88" s="17"/>
      <c r="H88" s="17"/>
      <c r="I88" s="17"/>
      <c r="J88" s="12"/>
      <c r="K88" s="12"/>
      <c r="L88" s="17"/>
      <c r="M88" s="12"/>
      <c r="N88" s="12"/>
      <c r="O88" s="17"/>
      <c r="P88" s="12"/>
      <c r="Q88" s="17"/>
    </row>
    <row r="89" spans="1:17" ht="12.75">
      <c r="A89" s="18">
        <v>2.3</v>
      </c>
      <c r="B89" s="15" t="s">
        <v>42</v>
      </c>
      <c r="C89" s="21">
        <v>9.1</v>
      </c>
      <c r="D89" s="21">
        <v>9.6</v>
      </c>
      <c r="E89" s="12">
        <f t="shared" si="18"/>
        <v>0</v>
      </c>
      <c r="F89" s="12"/>
      <c r="G89" s="17"/>
      <c r="H89" s="12"/>
      <c r="I89" s="12"/>
      <c r="J89" s="12"/>
      <c r="K89" s="12"/>
      <c r="L89" s="12"/>
      <c r="M89" s="17"/>
      <c r="N89" s="12"/>
      <c r="O89" s="12"/>
      <c r="P89" s="17"/>
      <c r="Q89" s="17"/>
    </row>
    <row r="90" spans="1:17" ht="12.75">
      <c r="A90" s="14">
        <v>3</v>
      </c>
      <c r="B90" s="15" t="s">
        <v>19</v>
      </c>
      <c r="C90" s="16">
        <f>C91+C92+C97</f>
        <v>1678.6</v>
      </c>
      <c r="D90" s="16">
        <f>D91+D92+D97</f>
        <v>1671.9</v>
      </c>
      <c r="E90" s="17">
        <f t="shared" si="18"/>
        <v>0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1:17" ht="12.75">
      <c r="A91" s="14">
        <v>3.1</v>
      </c>
      <c r="B91" s="15" t="s">
        <v>25</v>
      </c>
      <c r="C91" s="21">
        <v>1399.6</v>
      </c>
      <c r="D91" s="21">
        <v>1388.4</v>
      </c>
      <c r="E91" s="17">
        <f t="shared" si="18"/>
        <v>0</v>
      </c>
      <c r="F91" s="17"/>
      <c r="G91" s="17"/>
      <c r="H91" s="17"/>
      <c r="I91" s="17"/>
      <c r="J91" s="12"/>
      <c r="K91" s="12"/>
      <c r="L91" s="17"/>
      <c r="M91" s="17"/>
      <c r="N91" s="12"/>
      <c r="O91" s="17"/>
      <c r="P91" s="17"/>
      <c r="Q91" s="17"/>
    </row>
    <row r="92" spans="1:17" ht="12.75">
      <c r="A92" s="14">
        <v>3.2</v>
      </c>
      <c r="B92" s="15" t="s">
        <v>5</v>
      </c>
      <c r="C92" s="16">
        <f>SUM(C93+C94+C95+C96)</f>
        <v>264.8</v>
      </c>
      <c r="D92" s="16">
        <f>D93+D94+D95+D96</f>
        <v>273.7</v>
      </c>
      <c r="E92" s="17">
        <f t="shared" si="18"/>
        <v>0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</row>
    <row r="93" spans="1:17" ht="12.75">
      <c r="A93" s="13" t="s">
        <v>20</v>
      </c>
      <c r="B93" s="13" t="s">
        <v>8</v>
      </c>
      <c r="C93" s="17">
        <v>40.6</v>
      </c>
      <c r="D93" s="12">
        <v>30.1</v>
      </c>
      <c r="E93" s="17">
        <f t="shared" si="18"/>
        <v>0</v>
      </c>
      <c r="F93" s="17"/>
      <c r="G93" s="12"/>
      <c r="H93" s="12"/>
      <c r="I93" s="17"/>
      <c r="J93" s="12"/>
      <c r="K93" s="12"/>
      <c r="L93" s="17"/>
      <c r="M93" s="12"/>
      <c r="N93" s="12"/>
      <c r="O93" s="17"/>
      <c r="P93" s="12"/>
      <c r="Q93" s="17"/>
    </row>
    <row r="94" spans="1:17" ht="12.75">
      <c r="A94" s="13" t="s">
        <v>21</v>
      </c>
      <c r="B94" s="15" t="s">
        <v>7</v>
      </c>
      <c r="C94" s="21"/>
      <c r="D94" s="16"/>
      <c r="E94" s="12">
        <f t="shared" si="18"/>
        <v>0</v>
      </c>
      <c r="F94" s="17"/>
      <c r="G94" s="12"/>
      <c r="H94" s="12"/>
      <c r="I94" s="17"/>
      <c r="J94" s="12"/>
      <c r="K94" s="12"/>
      <c r="L94" s="17"/>
      <c r="M94" s="12"/>
      <c r="N94" s="12"/>
      <c r="O94" s="17"/>
      <c r="P94" s="12"/>
      <c r="Q94" s="17"/>
    </row>
    <row r="95" spans="1:17" ht="12.75">
      <c r="A95" s="13" t="s">
        <v>22</v>
      </c>
      <c r="B95" s="13" t="s">
        <v>11</v>
      </c>
      <c r="C95" s="12">
        <v>99.8</v>
      </c>
      <c r="D95" s="12">
        <v>90.9</v>
      </c>
      <c r="E95" s="17">
        <f t="shared" si="18"/>
        <v>0</v>
      </c>
      <c r="F95" s="17"/>
      <c r="G95" s="17"/>
      <c r="H95" s="17"/>
      <c r="I95" s="17"/>
      <c r="J95" s="12"/>
      <c r="K95" s="17"/>
      <c r="L95" s="17"/>
      <c r="M95" s="17"/>
      <c r="N95" s="17"/>
      <c r="O95" s="17"/>
      <c r="P95" s="17"/>
      <c r="Q95" s="17"/>
    </row>
    <row r="96" spans="1:17" ht="22.5">
      <c r="A96" s="13" t="s">
        <v>23</v>
      </c>
      <c r="B96" s="15" t="s">
        <v>14</v>
      </c>
      <c r="C96" s="21">
        <v>124.4</v>
      </c>
      <c r="D96" s="21">
        <v>152.7</v>
      </c>
      <c r="E96" s="28"/>
      <c r="F96" s="28" t="s">
        <v>64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12.75">
      <c r="A97" s="18">
        <v>3.3</v>
      </c>
      <c r="B97" s="15" t="s">
        <v>42</v>
      </c>
      <c r="C97" s="21">
        <v>14.2</v>
      </c>
      <c r="D97" s="16">
        <v>9.8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</row>
    <row r="98" spans="1:17" ht="12.75">
      <c r="A98" s="31"/>
      <c r="B98" s="31"/>
      <c r="C98" s="30"/>
      <c r="D98" s="30"/>
      <c r="E98" s="55"/>
      <c r="F98" s="55"/>
      <c r="G98" s="55"/>
      <c r="H98" s="55"/>
      <c r="I98" s="55"/>
      <c r="J98" s="30"/>
      <c r="K98" s="55"/>
      <c r="L98" s="55"/>
      <c r="M98" s="55"/>
      <c r="N98" s="55"/>
      <c r="O98" s="55"/>
      <c r="P98" s="55"/>
      <c r="Q98" s="55"/>
    </row>
    <row r="99" spans="1:17" ht="12.75">
      <c r="A99" s="77"/>
      <c r="B99" s="77" t="s">
        <v>39</v>
      </c>
      <c r="C99" s="78" t="s">
        <v>49</v>
      </c>
      <c r="D99" s="78" t="s">
        <v>51</v>
      </c>
      <c r="E99" s="78" t="s">
        <v>52</v>
      </c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</row>
    <row r="100" spans="1:17" ht="42.75" customHeight="1">
      <c r="A100" s="77"/>
      <c r="B100" s="77"/>
      <c r="C100" s="78"/>
      <c r="D100" s="78"/>
      <c r="E100" s="78"/>
      <c r="F100" s="11" t="s">
        <v>27</v>
      </c>
      <c r="G100" s="12" t="s">
        <v>28</v>
      </c>
      <c r="H100" s="12" t="s">
        <v>29</v>
      </c>
      <c r="I100" s="12" t="s">
        <v>30</v>
      </c>
      <c r="J100" s="12" t="s">
        <v>31</v>
      </c>
      <c r="K100" s="12" t="s">
        <v>32</v>
      </c>
      <c r="L100" s="12" t="s">
        <v>33</v>
      </c>
      <c r="M100" s="12" t="s">
        <v>34</v>
      </c>
      <c r="N100" s="13" t="s">
        <v>35</v>
      </c>
      <c r="O100" s="12" t="s">
        <v>36</v>
      </c>
      <c r="P100" s="12" t="s">
        <v>37</v>
      </c>
      <c r="Q100" s="12" t="s">
        <v>38</v>
      </c>
    </row>
    <row r="101" spans="1:17" ht="22.5">
      <c r="A101" s="14">
        <v>4</v>
      </c>
      <c r="B101" s="15" t="s">
        <v>54</v>
      </c>
      <c r="C101" s="16">
        <f>C103+C102+C108</f>
        <v>5999.1</v>
      </c>
      <c r="D101" s="16">
        <f>D102+D103+D108</f>
        <v>6141</v>
      </c>
      <c r="E101" s="28">
        <f>SUM(F101:Q101)</f>
        <v>146.66</v>
      </c>
      <c r="F101" s="28">
        <f>F102+F103+F108</f>
        <v>19.68</v>
      </c>
      <c r="G101" s="28">
        <f aca="true" t="shared" si="19" ref="G101:P101">G102+G103+G108</f>
        <v>11.7</v>
      </c>
      <c r="H101" s="28">
        <f t="shared" si="19"/>
        <v>9.53</v>
      </c>
      <c r="I101" s="28">
        <f t="shared" si="19"/>
        <v>11.51</v>
      </c>
      <c r="J101" s="28">
        <f t="shared" si="19"/>
        <v>10.19</v>
      </c>
      <c r="K101" s="28">
        <f t="shared" si="19"/>
        <v>20.77</v>
      </c>
      <c r="L101" s="28">
        <f t="shared" si="19"/>
        <v>9.97</v>
      </c>
      <c r="M101" s="28">
        <f t="shared" si="19"/>
        <v>8.27</v>
      </c>
      <c r="N101" s="28">
        <f t="shared" si="19"/>
        <v>11.08</v>
      </c>
      <c r="O101" s="28">
        <f t="shared" si="19"/>
        <v>11.1</v>
      </c>
      <c r="P101" s="28">
        <f t="shared" si="19"/>
        <v>11.09</v>
      </c>
      <c r="Q101" s="28">
        <f>Q102+Q103+Q108</f>
        <v>11.77</v>
      </c>
    </row>
    <row r="102" spans="1:17" ht="12.75">
      <c r="A102" s="14">
        <v>4.1</v>
      </c>
      <c r="B102" s="15" t="s">
        <v>50</v>
      </c>
      <c r="C102" s="21">
        <v>4598.5</v>
      </c>
      <c r="D102" s="16">
        <v>4829.2</v>
      </c>
      <c r="E102" s="28">
        <f aca="true" t="shared" si="20" ref="E102:E108">SUM(F102:Q102)</f>
        <v>123.78</v>
      </c>
      <c r="F102" s="28">
        <v>17.19</v>
      </c>
      <c r="G102" s="28">
        <v>10.12</v>
      </c>
      <c r="H102" s="28">
        <v>8.45</v>
      </c>
      <c r="I102" s="28">
        <v>10.46</v>
      </c>
      <c r="J102" s="28">
        <v>7.86</v>
      </c>
      <c r="K102" s="28">
        <v>17.21</v>
      </c>
      <c r="L102" s="28">
        <v>7.99</v>
      </c>
      <c r="M102" s="28">
        <v>7.18</v>
      </c>
      <c r="N102" s="28">
        <v>9.2</v>
      </c>
      <c r="O102" s="28">
        <v>9.21</v>
      </c>
      <c r="P102" s="28">
        <v>9.2</v>
      </c>
      <c r="Q102" s="28">
        <v>9.71</v>
      </c>
    </row>
    <row r="103" spans="1:17" ht="12.75">
      <c r="A103" s="12">
        <v>4.2</v>
      </c>
      <c r="B103" s="25" t="s">
        <v>5</v>
      </c>
      <c r="C103" s="16">
        <f>SUM(C104:C107)</f>
        <v>1358</v>
      </c>
      <c r="D103" s="16">
        <f>D104+D105+D106+D107</f>
        <v>1274.3</v>
      </c>
      <c r="E103" s="28">
        <f t="shared" si="20"/>
        <v>22.83</v>
      </c>
      <c r="F103" s="28">
        <f aca="true" t="shared" si="21" ref="F103:M103">SUM(F104:F107)</f>
        <v>2.49</v>
      </c>
      <c r="G103" s="28">
        <f t="shared" si="21"/>
        <v>1.58</v>
      </c>
      <c r="H103" s="28">
        <f t="shared" si="21"/>
        <v>1.08</v>
      </c>
      <c r="I103" s="28">
        <f t="shared" si="21"/>
        <v>1.05</v>
      </c>
      <c r="J103" s="28">
        <f t="shared" si="21"/>
        <v>2.33</v>
      </c>
      <c r="K103" s="28">
        <f t="shared" si="21"/>
        <v>3.56</v>
      </c>
      <c r="L103" s="28">
        <f t="shared" si="21"/>
        <v>1.98</v>
      </c>
      <c r="M103" s="28">
        <f t="shared" si="21"/>
        <v>1.09</v>
      </c>
      <c r="N103" s="28">
        <f>SUM(N104:N107)</f>
        <v>1.88</v>
      </c>
      <c r="O103" s="28">
        <f>SUM(O104:O107)</f>
        <v>1.89</v>
      </c>
      <c r="P103" s="28">
        <f>SUM(P104:P107)</f>
        <v>1.89</v>
      </c>
      <c r="Q103" s="28">
        <f>P103*1.0619006</f>
        <v>2.01</v>
      </c>
    </row>
    <row r="104" spans="1:17" ht="12.75">
      <c r="A104" s="13" t="s">
        <v>44</v>
      </c>
      <c r="B104" s="15" t="s">
        <v>8</v>
      </c>
      <c r="C104" s="21">
        <v>551.1</v>
      </c>
      <c r="D104" s="21">
        <v>470.3</v>
      </c>
      <c r="E104" s="28">
        <f t="shared" si="20"/>
        <v>16.5</v>
      </c>
      <c r="F104" s="28">
        <v>2.49</v>
      </c>
      <c r="G104" s="28">
        <v>1.02</v>
      </c>
      <c r="H104" s="28">
        <v>1.08</v>
      </c>
      <c r="I104" s="28">
        <v>1.05</v>
      </c>
      <c r="J104" s="28">
        <v>1.59</v>
      </c>
      <c r="K104" s="28">
        <v>2.07</v>
      </c>
      <c r="L104" s="28">
        <v>0.88</v>
      </c>
      <c r="M104" s="28">
        <v>1.09</v>
      </c>
      <c r="N104" s="28">
        <v>1.28</v>
      </c>
      <c r="O104" s="28">
        <v>1.29</v>
      </c>
      <c r="P104" s="28">
        <v>1.29</v>
      </c>
      <c r="Q104" s="28">
        <f>P104*1.0619006</f>
        <v>1.37</v>
      </c>
    </row>
    <row r="105" spans="1:17" ht="12.75">
      <c r="A105" s="13" t="s">
        <v>45</v>
      </c>
      <c r="B105" s="15" t="s">
        <v>7</v>
      </c>
      <c r="C105" s="21">
        <v>48.1</v>
      </c>
      <c r="D105" s="21">
        <v>43.8</v>
      </c>
      <c r="E105" s="28">
        <f t="shared" si="20"/>
        <v>0</v>
      </c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>
        <f>P105*1.0619006</f>
        <v>0</v>
      </c>
    </row>
    <row r="106" spans="1:17" ht="12.75">
      <c r="A106" s="13" t="s">
        <v>46</v>
      </c>
      <c r="B106" s="15" t="s">
        <v>11</v>
      </c>
      <c r="C106" s="21">
        <v>323.1</v>
      </c>
      <c r="D106" s="21">
        <v>320.1</v>
      </c>
      <c r="E106" s="28">
        <f t="shared" si="20"/>
        <v>0</v>
      </c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>
        <f>P106*1.0619006</f>
        <v>0</v>
      </c>
    </row>
    <row r="107" spans="1:17" ht="22.5">
      <c r="A107" s="14" t="s">
        <v>47</v>
      </c>
      <c r="B107" s="15" t="s">
        <v>14</v>
      </c>
      <c r="C107" s="21">
        <v>435.7</v>
      </c>
      <c r="D107" s="21">
        <v>440.1</v>
      </c>
      <c r="E107" s="28">
        <f t="shared" si="20"/>
        <v>6.33</v>
      </c>
      <c r="F107" s="28">
        <v>0</v>
      </c>
      <c r="G107" s="28">
        <v>0.56</v>
      </c>
      <c r="H107" s="28"/>
      <c r="I107" s="28"/>
      <c r="J107" s="28">
        <v>0.74</v>
      </c>
      <c r="K107" s="28">
        <v>1.49</v>
      </c>
      <c r="L107" s="28">
        <v>1.1</v>
      </c>
      <c r="M107" s="28"/>
      <c r="N107" s="28">
        <v>0.6</v>
      </c>
      <c r="O107" s="28">
        <v>0.6</v>
      </c>
      <c r="P107" s="28">
        <v>0.6</v>
      </c>
      <c r="Q107" s="28">
        <v>0.64</v>
      </c>
    </row>
    <row r="108" spans="1:17" ht="12.75">
      <c r="A108" s="14">
        <v>4.3</v>
      </c>
      <c r="B108" s="15" t="s">
        <v>42</v>
      </c>
      <c r="C108" s="21">
        <v>42.6</v>
      </c>
      <c r="D108" s="21">
        <v>37.5</v>
      </c>
      <c r="E108" s="28">
        <f t="shared" si="20"/>
        <v>0.05</v>
      </c>
      <c r="F108" s="28">
        <v>0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>
        <v>0.05</v>
      </c>
    </row>
    <row r="109" spans="1:1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41"/>
      <c r="O109" s="41"/>
      <c r="P109" s="41"/>
      <c r="Q109" s="41"/>
    </row>
    <row r="110" spans="1:1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41"/>
      <c r="O110" s="41"/>
      <c r="P110" s="41"/>
      <c r="Q110" s="41"/>
    </row>
    <row r="111" spans="1:1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41"/>
      <c r="O111" s="41"/>
      <c r="P111" s="41"/>
      <c r="Q111" s="41"/>
    </row>
    <row r="112" spans="1:17" ht="12.75">
      <c r="A112" s="1"/>
      <c r="B112" s="26" t="s">
        <v>48</v>
      </c>
      <c r="C112" s="26"/>
      <c r="D112" s="26"/>
      <c r="E112" s="1" t="s">
        <v>0</v>
      </c>
      <c r="F112" s="1"/>
      <c r="G112" s="1"/>
      <c r="H112" s="1"/>
      <c r="I112" s="1"/>
      <c r="J112" s="1" t="s">
        <v>1</v>
      </c>
      <c r="K112" s="1"/>
      <c r="L112" s="1"/>
      <c r="M112" s="1"/>
      <c r="N112" s="41"/>
      <c r="O112" s="41"/>
      <c r="P112" s="41"/>
      <c r="Q112" s="41"/>
    </row>
    <row r="113" spans="1:17" ht="12.75">
      <c r="A113" s="1"/>
      <c r="B113" s="26"/>
      <c r="C113" s="26"/>
      <c r="D113" s="26"/>
      <c r="E113" s="1"/>
      <c r="F113" s="1"/>
      <c r="G113" s="1"/>
      <c r="H113" s="1"/>
      <c r="I113" s="1"/>
      <c r="J113" s="1"/>
      <c r="K113" s="1"/>
      <c r="L113" s="1"/>
      <c r="M113" s="1"/>
      <c r="N113" s="41"/>
      <c r="O113" s="41"/>
      <c r="P113" s="41"/>
      <c r="Q113" s="41"/>
    </row>
    <row r="114" spans="1:17" ht="12.75">
      <c r="A114" s="1"/>
      <c r="B114" s="1"/>
      <c r="C114" s="1"/>
      <c r="D114" s="1"/>
      <c r="E114" s="1" t="s">
        <v>43</v>
      </c>
      <c r="F114" s="1"/>
      <c r="G114" s="1"/>
      <c r="H114" s="1"/>
      <c r="I114" s="1"/>
      <c r="J114" s="1" t="s">
        <v>2</v>
      </c>
      <c r="K114" s="1"/>
      <c r="L114" s="1"/>
      <c r="M114" s="1"/>
      <c r="N114" s="41"/>
      <c r="O114" s="41"/>
      <c r="P114" s="41"/>
      <c r="Q114" s="41"/>
    </row>
    <row r="115" spans="1:1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41"/>
      <c r="O115" s="41"/>
      <c r="P115" s="41"/>
      <c r="Q115" s="41"/>
    </row>
    <row r="116" spans="1:17" ht="12.75">
      <c r="A116" s="1"/>
      <c r="B116" s="1"/>
      <c r="C116" s="1"/>
      <c r="D116" s="1"/>
      <c r="E116" s="1" t="s">
        <v>3</v>
      </c>
      <c r="F116" s="1"/>
      <c r="G116" s="1"/>
      <c r="H116" s="1"/>
      <c r="I116" s="1"/>
      <c r="J116" s="1" t="s">
        <v>4</v>
      </c>
      <c r="K116" s="1"/>
      <c r="L116" s="1"/>
      <c r="M116" s="1"/>
      <c r="N116" s="41"/>
      <c r="O116" s="41"/>
      <c r="P116" s="41"/>
      <c r="Q116" s="41"/>
    </row>
  </sheetData>
  <mergeCells count="28">
    <mergeCell ref="E99:E100"/>
    <mergeCell ref="F99:Q99"/>
    <mergeCell ref="A99:A100"/>
    <mergeCell ref="B99:B100"/>
    <mergeCell ref="C99:C100"/>
    <mergeCell ref="D99:D100"/>
    <mergeCell ref="B69:Q69"/>
    <mergeCell ref="E70:L70"/>
    <mergeCell ref="A72:A73"/>
    <mergeCell ref="B72:B73"/>
    <mergeCell ref="C72:C73"/>
    <mergeCell ref="D72:D73"/>
    <mergeCell ref="E72:E73"/>
    <mergeCell ref="F72:Q72"/>
    <mergeCell ref="B5:Q5"/>
    <mergeCell ref="A7:A8"/>
    <mergeCell ref="B7:B8"/>
    <mergeCell ref="C7:C8"/>
    <mergeCell ref="D7:D8"/>
    <mergeCell ref="E7:E8"/>
    <mergeCell ref="F7:Q7"/>
    <mergeCell ref="E6:L6"/>
    <mergeCell ref="E31:E32"/>
    <mergeCell ref="F31:Q31"/>
    <mergeCell ref="A31:A32"/>
    <mergeCell ref="B31:B32"/>
    <mergeCell ref="C31:C32"/>
    <mergeCell ref="D31:D32"/>
  </mergeCells>
  <printOptions/>
  <pageMargins left="0.75" right="0.75" top="1" bottom="1" header="0.5" footer="0.5"/>
  <pageSetup horizontalDpi="600" verticalDpi="600" orientation="landscape" paperSize="9" scale="98" r:id="rId1"/>
  <rowBreaks count="2" manualBreakCount="2">
    <brk id="63" max="16" man="1"/>
    <brk id="9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O53"/>
  <sheetViews>
    <sheetView workbookViewId="0" topLeftCell="A28">
      <selection activeCell="H71" sqref="H71"/>
    </sheetView>
  </sheetViews>
  <sheetFormatPr defaultColWidth="9.00390625" defaultRowHeight="12.75"/>
  <cols>
    <col min="1" max="1" width="4.125" style="0" customWidth="1"/>
    <col min="2" max="2" width="23.625" style="0" customWidth="1"/>
    <col min="3" max="3" width="8.875" style="0" customWidth="1"/>
    <col min="4" max="4" width="8.25390625" style="0" customWidth="1"/>
    <col min="5" max="5" width="7.75390625" style="0" customWidth="1"/>
    <col min="6" max="6" width="8.125" style="0" customWidth="1"/>
    <col min="7" max="7" width="7.875" style="0" customWidth="1"/>
    <col min="8" max="8" width="8.00390625" style="0" customWidth="1"/>
    <col min="9" max="9" width="7.625" style="0" customWidth="1"/>
    <col min="10" max="10" width="7.375" style="0" customWidth="1"/>
    <col min="11" max="11" width="7.625" style="0" customWidth="1"/>
    <col min="12" max="13" width="7.00390625" style="35" customWidth="1"/>
    <col min="14" max="14" width="7.625" style="35" customWidth="1"/>
    <col min="15" max="15" width="9.125" style="35" customWidth="1"/>
  </cols>
  <sheetData>
    <row r="3" ht="12.75">
      <c r="K3" t="s">
        <v>57</v>
      </c>
    </row>
    <row r="5" spans="1:15" ht="15">
      <c r="A5" s="7"/>
      <c r="B5" s="82" t="s">
        <v>68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ht="15">
      <c r="A6" s="7"/>
      <c r="B6" s="58"/>
      <c r="C6" s="64" t="s">
        <v>55</v>
      </c>
      <c r="D6" s="64"/>
      <c r="E6" s="64"/>
      <c r="F6" s="64"/>
      <c r="G6" s="64"/>
      <c r="H6" s="64"/>
      <c r="I6" s="64"/>
      <c r="J6" s="64"/>
      <c r="K6" s="64"/>
      <c r="L6" s="64"/>
      <c r="M6" s="58"/>
      <c r="N6" s="58"/>
      <c r="O6" s="58"/>
    </row>
    <row r="7" spans="1:15" ht="15">
      <c r="A7" s="7"/>
      <c r="B7" s="88" t="s">
        <v>66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O7" s="63"/>
    </row>
    <row r="8" spans="1:15" ht="12" customHeight="1">
      <c r="A8" s="7"/>
      <c r="B8" s="3"/>
      <c r="C8" s="61"/>
      <c r="D8" s="4"/>
      <c r="E8" s="4"/>
      <c r="F8" s="4"/>
      <c r="G8" s="4"/>
      <c r="H8" s="4"/>
      <c r="I8" s="4"/>
      <c r="J8" s="4"/>
      <c r="K8" s="4"/>
      <c r="L8" s="4"/>
      <c r="M8" s="3"/>
      <c r="O8" s="6" t="s">
        <v>26</v>
      </c>
    </row>
    <row r="9" spans="1:15" ht="12.75" customHeight="1">
      <c r="A9" s="83"/>
      <c r="B9" s="83" t="s">
        <v>39</v>
      </c>
      <c r="C9" s="85" t="s">
        <v>52</v>
      </c>
      <c r="D9" s="79" t="s">
        <v>40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</row>
    <row r="10" spans="1:15" ht="28.5" customHeight="1">
      <c r="A10" s="84"/>
      <c r="B10" s="84"/>
      <c r="C10" s="86"/>
      <c r="D10" s="11" t="s">
        <v>27</v>
      </c>
      <c r="E10" s="12" t="s">
        <v>28</v>
      </c>
      <c r="F10" s="12" t="s">
        <v>29</v>
      </c>
      <c r="G10" s="12" t="s">
        <v>30</v>
      </c>
      <c r="H10" s="12" t="s">
        <v>31</v>
      </c>
      <c r="I10" s="12" t="s">
        <v>32</v>
      </c>
      <c r="J10" s="12" t="s">
        <v>33</v>
      </c>
      <c r="K10" s="12" t="s">
        <v>34</v>
      </c>
      <c r="L10" s="13" t="s">
        <v>35</v>
      </c>
      <c r="M10" s="12" t="s">
        <v>36</v>
      </c>
      <c r="N10" s="12" t="s">
        <v>37</v>
      </c>
      <c r="O10" s="12" t="s">
        <v>38</v>
      </c>
    </row>
    <row r="11" spans="1:15" ht="18.75" customHeight="1">
      <c r="A11" s="14">
        <v>1</v>
      </c>
      <c r="B11" s="15" t="s">
        <v>41</v>
      </c>
      <c r="C11" s="28">
        <f>SUM(D11:O11)</f>
        <v>3262.51</v>
      </c>
      <c r="D11" s="44">
        <f aca="true" t="shared" si="0" ref="D11:O11">D12+D13+D18</f>
        <v>264.01</v>
      </c>
      <c r="E11" s="44">
        <f t="shared" si="0"/>
        <v>267.24</v>
      </c>
      <c r="F11" s="44">
        <f t="shared" si="0"/>
        <v>250.49</v>
      </c>
      <c r="G11" s="44">
        <f t="shared" si="0"/>
        <v>258.06</v>
      </c>
      <c r="H11" s="44">
        <f t="shared" si="0"/>
        <v>265.08</v>
      </c>
      <c r="I11" s="44">
        <f t="shared" si="0"/>
        <v>269.29</v>
      </c>
      <c r="J11" s="44">
        <f t="shared" si="0"/>
        <v>270.7</v>
      </c>
      <c r="K11" s="44">
        <f t="shared" si="0"/>
        <v>280.98</v>
      </c>
      <c r="L11" s="44">
        <f>L12+L13+L18</f>
        <v>280</v>
      </c>
      <c r="M11" s="44">
        <f t="shared" si="0"/>
        <v>280</v>
      </c>
      <c r="N11" s="44">
        <f t="shared" si="0"/>
        <v>280</v>
      </c>
      <c r="O11" s="28">
        <f t="shared" si="0"/>
        <v>296.66</v>
      </c>
    </row>
    <row r="12" spans="1:15" ht="12.75">
      <c r="A12" s="18">
        <v>1.1</v>
      </c>
      <c r="B12" s="15" t="s">
        <v>6</v>
      </c>
      <c r="C12" s="28">
        <f>SUM(D12:O12)</f>
        <v>2780.88</v>
      </c>
      <c r="D12" s="28">
        <f aca="true" t="shared" si="1" ref="D12:O12">SUM(D20+D28+D39)</f>
        <v>239.08</v>
      </c>
      <c r="E12" s="28">
        <f t="shared" si="1"/>
        <v>243.77</v>
      </c>
      <c r="F12" s="28">
        <f t="shared" si="1"/>
        <v>226.55</v>
      </c>
      <c r="G12" s="28">
        <f t="shared" si="1"/>
        <v>232.88</v>
      </c>
      <c r="H12" s="28">
        <f t="shared" si="1"/>
        <v>232.27</v>
      </c>
      <c r="I12" s="28">
        <f t="shared" si="1"/>
        <v>224.49</v>
      </c>
      <c r="J12" s="28">
        <f t="shared" si="1"/>
        <v>222.58</v>
      </c>
      <c r="K12" s="28">
        <f t="shared" si="1"/>
        <v>224.16</v>
      </c>
      <c r="L12" s="28">
        <f t="shared" si="1"/>
        <v>229.69</v>
      </c>
      <c r="M12" s="28">
        <f t="shared" si="1"/>
        <v>228.68</v>
      </c>
      <c r="N12" s="28">
        <f t="shared" si="1"/>
        <v>233.18</v>
      </c>
      <c r="O12" s="28">
        <f t="shared" si="1"/>
        <v>243.55</v>
      </c>
    </row>
    <row r="13" spans="1:15" ht="12.75">
      <c r="A13" s="14">
        <v>1.2</v>
      </c>
      <c r="B13" s="15" t="s">
        <v>5</v>
      </c>
      <c r="C13" s="28">
        <f aca="true" t="shared" si="2" ref="C13:O13">SUM(C14:C17)</f>
        <v>480.6</v>
      </c>
      <c r="D13" s="28">
        <f t="shared" si="2"/>
        <v>24.5</v>
      </c>
      <c r="E13" s="28">
        <f t="shared" si="2"/>
        <v>23.47</v>
      </c>
      <c r="F13" s="28">
        <f t="shared" si="2"/>
        <v>23.94</v>
      </c>
      <c r="G13" s="28">
        <f t="shared" si="2"/>
        <v>25.18</v>
      </c>
      <c r="H13" s="28">
        <f t="shared" si="2"/>
        <v>32.81</v>
      </c>
      <c r="I13" s="28">
        <f t="shared" si="2"/>
        <v>44.8</v>
      </c>
      <c r="J13" s="28">
        <f t="shared" si="2"/>
        <v>48.12</v>
      </c>
      <c r="K13" s="28">
        <f t="shared" si="2"/>
        <v>56.82</v>
      </c>
      <c r="L13" s="28">
        <f>SUM(L14:L17)</f>
        <v>50.31</v>
      </c>
      <c r="M13" s="28">
        <f t="shared" si="2"/>
        <v>51.32</v>
      </c>
      <c r="N13" s="28">
        <f t="shared" si="2"/>
        <v>46.82</v>
      </c>
      <c r="O13" s="28">
        <f t="shared" si="2"/>
        <v>52.51</v>
      </c>
    </row>
    <row r="14" spans="1:15" ht="12.75">
      <c r="A14" s="19" t="s">
        <v>9</v>
      </c>
      <c r="B14" s="15" t="s">
        <v>8</v>
      </c>
      <c r="C14" s="28">
        <f>SUM(D14:O14)</f>
        <v>270.34</v>
      </c>
      <c r="D14" s="28">
        <f aca="true" t="shared" si="3" ref="D14:O14">SUM(D22+D30+D41)</f>
        <v>21.51</v>
      </c>
      <c r="E14" s="28">
        <f t="shared" si="3"/>
        <v>18.96</v>
      </c>
      <c r="F14" s="28">
        <f t="shared" si="3"/>
        <v>18.2</v>
      </c>
      <c r="G14" s="28">
        <f t="shared" si="3"/>
        <v>16.7</v>
      </c>
      <c r="H14" s="28">
        <f t="shared" si="3"/>
        <v>23.24</v>
      </c>
      <c r="I14" s="28">
        <f t="shared" si="3"/>
        <v>23.99</v>
      </c>
      <c r="J14" s="28">
        <f t="shared" si="3"/>
        <v>21.95</v>
      </c>
      <c r="K14" s="28">
        <f t="shared" si="3"/>
        <v>23.57</v>
      </c>
      <c r="L14" s="28">
        <f t="shared" si="3"/>
        <v>24.19</v>
      </c>
      <c r="M14" s="28">
        <f t="shared" si="3"/>
        <v>25.8</v>
      </c>
      <c r="N14" s="28">
        <f t="shared" si="3"/>
        <v>24.59</v>
      </c>
      <c r="O14" s="28">
        <f t="shared" si="3"/>
        <v>27.64</v>
      </c>
    </row>
    <row r="15" spans="1:15" ht="12.75">
      <c r="A15" s="20" t="s">
        <v>10</v>
      </c>
      <c r="B15" s="15" t="s">
        <v>7</v>
      </c>
      <c r="C15" s="28">
        <f>SUM(D15:O15)</f>
        <v>9.24</v>
      </c>
      <c r="D15" s="28">
        <f aca="true" t="shared" si="4" ref="D15:O15">SUM(D23+D31+D42)</f>
        <v>1.21</v>
      </c>
      <c r="E15" s="28">
        <f t="shared" si="4"/>
        <v>0.95</v>
      </c>
      <c r="F15" s="28">
        <f t="shared" si="4"/>
        <v>0.63</v>
      </c>
      <c r="G15" s="28">
        <f t="shared" si="4"/>
        <v>0.45</v>
      </c>
      <c r="H15" s="28">
        <f t="shared" si="4"/>
        <v>0.7</v>
      </c>
      <c r="I15" s="28">
        <f t="shared" si="4"/>
        <v>0.12</v>
      </c>
      <c r="J15" s="28">
        <f t="shared" si="4"/>
        <v>0.1</v>
      </c>
      <c r="K15" s="28">
        <f t="shared" si="4"/>
        <v>0.15</v>
      </c>
      <c r="L15" s="28">
        <f t="shared" si="4"/>
        <v>1.22</v>
      </c>
      <c r="M15" s="28">
        <f t="shared" si="4"/>
        <v>1.22</v>
      </c>
      <c r="N15" s="28">
        <f t="shared" si="4"/>
        <v>1.22</v>
      </c>
      <c r="O15" s="28">
        <f t="shared" si="4"/>
        <v>1.27</v>
      </c>
    </row>
    <row r="16" spans="1:15" ht="12.75">
      <c r="A16" s="13" t="s">
        <v>12</v>
      </c>
      <c r="B16" s="13" t="s">
        <v>11</v>
      </c>
      <c r="C16" s="28">
        <f>SUM(D16:O16)</f>
        <v>0</v>
      </c>
      <c r="D16" s="28">
        <f aca="true" t="shared" si="5" ref="D16:O16">SUM(D24+D32+D43)</f>
        <v>0</v>
      </c>
      <c r="E16" s="28">
        <f t="shared" si="5"/>
        <v>0</v>
      </c>
      <c r="F16" s="28">
        <f t="shared" si="5"/>
        <v>0</v>
      </c>
      <c r="G16" s="28">
        <f t="shared" si="5"/>
        <v>0</v>
      </c>
      <c r="H16" s="28">
        <f t="shared" si="5"/>
        <v>0</v>
      </c>
      <c r="I16" s="28">
        <f t="shared" si="5"/>
        <v>0</v>
      </c>
      <c r="J16" s="28">
        <f t="shared" si="5"/>
        <v>0</v>
      </c>
      <c r="K16" s="28">
        <f t="shared" si="5"/>
        <v>0</v>
      </c>
      <c r="L16" s="28">
        <f t="shared" si="5"/>
        <v>0</v>
      </c>
      <c r="M16" s="28">
        <f t="shared" si="5"/>
        <v>0</v>
      </c>
      <c r="N16" s="28">
        <f t="shared" si="5"/>
        <v>0</v>
      </c>
      <c r="O16" s="28">
        <f t="shared" si="5"/>
        <v>0</v>
      </c>
    </row>
    <row r="17" spans="1:15" ht="22.5">
      <c r="A17" s="13" t="s">
        <v>13</v>
      </c>
      <c r="B17" s="15" t="s">
        <v>14</v>
      </c>
      <c r="C17" s="28">
        <f>SUM(D17:O17)</f>
        <v>201.02</v>
      </c>
      <c r="D17" s="28">
        <f aca="true" t="shared" si="6" ref="D17:O17">SUM(D25+D33+D44)</f>
        <v>1.78</v>
      </c>
      <c r="E17" s="28">
        <f t="shared" si="6"/>
        <v>3.56</v>
      </c>
      <c r="F17" s="28">
        <f t="shared" si="6"/>
        <v>5.11</v>
      </c>
      <c r="G17" s="28">
        <f t="shared" si="6"/>
        <v>8.03</v>
      </c>
      <c r="H17" s="28">
        <f t="shared" si="6"/>
        <v>8.87</v>
      </c>
      <c r="I17" s="28">
        <f t="shared" si="6"/>
        <v>20.69</v>
      </c>
      <c r="J17" s="28">
        <f t="shared" si="6"/>
        <v>26.07</v>
      </c>
      <c r="K17" s="28">
        <f t="shared" si="6"/>
        <v>33.1</v>
      </c>
      <c r="L17" s="28">
        <f t="shared" si="6"/>
        <v>24.9</v>
      </c>
      <c r="M17" s="28">
        <f t="shared" si="6"/>
        <v>24.3</v>
      </c>
      <c r="N17" s="28">
        <f t="shared" si="6"/>
        <v>21.01</v>
      </c>
      <c r="O17" s="28">
        <f t="shared" si="6"/>
        <v>23.6</v>
      </c>
    </row>
    <row r="18" spans="1:15" ht="12.75">
      <c r="A18" s="14">
        <v>1.3</v>
      </c>
      <c r="B18" s="15" t="s">
        <v>42</v>
      </c>
      <c r="C18" s="28">
        <f>SUM(D18:O18)</f>
        <v>1.03</v>
      </c>
      <c r="D18" s="28">
        <f aca="true" t="shared" si="7" ref="D18:O18">SUM(D26+D34+D45)</f>
        <v>0.43</v>
      </c>
      <c r="E18" s="28">
        <f t="shared" si="7"/>
        <v>0</v>
      </c>
      <c r="F18" s="28">
        <f t="shared" si="7"/>
        <v>0</v>
      </c>
      <c r="G18" s="28">
        <f t="shared" si="7"/>
        <v>0</v>
      </c>
      <c r="H18" s="28">
        <f t="shared" si="7"/>
        <v>0</v>
      </c>
      <c r="I18" s="28">
        <f t="shared" si="7"/>
        <v>0</v>
      </c>
      <c r="J18" s="28">
        <f t="shared" si="7"/>
        <v>0</v>
      </c>
      <c r="K18" s="28">
        <f t="shared" si="7"/>
        <v>0</v>
      </c>
      <c r="L18" s="28">
        <f t="shared" si="7"/>
        <v>0</v>
      </c>
      <c r="M18" s="28">
        <f t="shared" si="7"/>
        <v>0</v>
      </c>
      <c r="N18" s="28">
        <f t="shared" si="7"/>
        <v>0</v>
      </c>
      <c r="O18" s="28">
        <f t="shared" si="7"/>
        <v>0.6</v>
      </c>
    </row>
    <row r="19" spans="1:15" ht="12.75">
      <c r="A19" s="45">
        <v>2</v>
      </c>
      <c r="B19" s="46" t="s">
        <v>24</v>
      </c>
      <c r="C19" s="44">
        <f>SUM(C26+C21+C20)</f>
        <v>547.35</v>
      </c>
      <c r="D19" s="44">
        <f aca="true" t="shared" si="8" ref="D19:O19">D20+D21+D26</f>
        <v>38.4</v>
      </c>
      <c r="E19" s="44">
        <f t="shared" si="8"/>
        <v>42.63</v>
      </c>
      <c r="F19" s="44">
        <f t="shared" si="8"/>
        <v>38.18</v>
      </c>
      <c r="G19" s="44">
        <f t="shared" si="8"/>
        <v>44.3</v>
      </c>
      <c r="H19" s="44">
        <f t="shared" si="8"/>
        <v>45.45</v>
      </c>
      <c r="I19" s="44">
        <f t="shared" si="8"/>
        <v>49.44</v>
      </c>
      <c r="J19" s="44">
        <f t="shared" si="8"/>
        <v>47.42</v>
      </c>
      <c r="K19" s="44">
        <f t="shared" si="8"/>
        <v>48.5</v>
      </c>
      <c r="L19" s="44">
        <f>L20+L21+L26</f>
        <v>47.35</v>
      </c>
      <c r="M19" s="44">
        <f t="shared" si="8"/>
        <v>47.2</v>
      </c>
      <c r="N19" s="44">
        <f>N20+N21+N26</f>
        <v>47.4</v>
      </c>
      <c r="O19" s="44">
        <f t="shared" si="8"/>
        <v>51.08</v>
      </c>
    </row>
    <row r="20" spans="1:15" ht="12.75">
      <c r="A20" s="45">
        <v>2.1</v>
      </c>
      <c r="B20" s="46" t="s">
        <v>25</v>
      </c>
      <c r="C20" s="44">
        <f aca="true" t="shared" si="9" ref="C20:C32">SUM(D20:O20)</f>
        <v>513.6</v>
      </c>
      <c r="D20" s="47">
        <v>38.2</v>
      </c>
      <c r="E20" s="47">
        <v>42.21</v>
      </c>
      <c r="F20" s="47">
        <v>37.35</v>
      </c>
      <c r="G20" s="47">
        <v>42.78</v>
      </c>
      <c r="H20" s="47">
        <v>44.52</v>
      </c>
      <c r="I20" s="47">
        <v>42.63</v>
      </c>
      <c r="J20" s="47">
        <v>40.61</v>
      </c>
      <c r="K20" s="47">
        <v>45.24</v>
      </c>
      <c r="L20" s="47">
        <v>45.13</v>
      </c>
      <c r="M20" s="47">
        <v>43.98</v>
      </c>
      <c r="N20" s="47">
        <v>44.08</v>
      </c>
      <c r="O20" s="47">
        <v>46.87</v>
      </c>
    </row>
    <row r="21" spans="1:15" ht="12.75">
      <c r="A21" s="45">
        <v>2.2</v>
      </c>
      <c r="B21" s="46" t="s">
        <v>5</v>
      </c>
      <c r="C21" s="44">
        <f t="shared" si="9"/>
        <v>33.75</v>
      </c>
      <c r="D21" s="44">
        <f>SUM(D22:D25)</f>
        <v>0.2</v>
      </c>
      <c r="E21" s="44">
        <f>SUM(E22:E25)</f>
        <v>0.42</v>
      </c>
      <c r="F21" s="44">
        <f>SUM(F22:F25)</f>
        <v>0.83</v>
      </c>
      <c r="G21" s="44">
        <f aca="true" t="shared" si="10" ref="G21:O21">SUM(G22:G25)</f>
        <v>1.52</v>
      </c>
      <c r="H21" s="44">
        <f t="shared" si="10"/>
        <v>0.93</v>
      </c>
      <c r="I21" s="44">
        <f t="shared" si="10"/>
        <v>6.81</v>
      </c>
      <c r="J21" s="44">
        <f t="shared" si="10"/>
        <v>6.81</v>
      </c>
      <c r="K21" s="44">
        <f t="shared" si="10"/>
        <v>3.26</v>
      </c>
      <c r="L21" s="44">
        <f t="shared" si="10"/>
        <v>2.22</v>
      </c>
      <c r="M21" s="44">
        <f t="shared" si="10"/>
        <v>3.22</v>
      </c>
      <c r="N21" s="44">
        <f t="shared" si="10"/>
        <v>3.32</v>
      </c>
      <c r="O21" s="44">
        <f t="shared" si="10"/>
        <v>4.21</v>
      </c>
    </row>
    <row r="22" spans="1:15" ht="12.75">
      <c r="A22" s="48" t="s">
        <v>15</v>
      </c>
      <c r="B22" s="48" t="s">
        <v>8</v>
      </c>
      <c r="C22" s="44">
        <f t="shared" si="9"/>
        <v>0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ht="12.75">
      <c r="A23" s="48" t="s">
        <v>16</v>
      </c>
      <c r="B23" s="46" t="s">
        <v>7</v>
      </c>
      <c r="C23" s="44">
        <f t="shared" si="9"/>
        <v>1.74</v>
      </c>
      <c r="D23" s="44"/>
      <c r="E23" s="44">
        <v>0.19</v>
      </c>
      <c r="F23" s="44">
        <v>0.02</v>
      </c>
      <c r="G23" s="44">
        <v>0.1</v>
      </c>
      <c r="H23" s="44">
        <v>0.19</v>
      </c>
      <c r="I23" s="44">
        <v>0.12</v>
      </c>
      <c r="J23" s="44">
        <v>0.1</v>
      </c>
      <c r="K23" s="44">
        <v>0.15</v>
      </c>
      <c r="L23" s="44">
        <v>0.22</v>
      </c>
      <c r="M23" s="44">
        <v>0.22</v>
      </c>
      <c r="N23" s="44">
        <v>0.22</v>
      </c>
      <c r="O23" s="44">
        <v>0.21</v>
      </c>
    </row>
    <row r="24" spans="1:15" ht="12.75">
      <c r="A24" s="48" t="s">
        <v>17</v>
      </c>
      <c r="B24" s="48" t="s">
        <v>11</v>
      </c>
      <c r="C24" s="44">
        <f t="shared" si="9"/>
        <v>0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5" ht="22.5">
      <c r="A25" s="48" t="s">
        <v>18</v>
      </c>
      <c r="B25" s="46" t="s">
        <v>14</v>
      </c>
      <c r="C25" s="44">
        <f t="shared" si="9"/>
        <v>32.01</v>
      </c>
      <c r="D25" s="44">
        <v>0.2</v>
      </c>
      <c r="E25" s="44">
        <v>0.23</v>
      </c>
      <c r="F25" s="44">
        <v>0.81</v>
      </c>
      <c r="G25" s="44">
        <v>1.42</v>
      </c>
      <c r="H25" s="44">
        <v>0.74</v>
      </c>
      <c r="I25" s="44">
        <v>6.69</v>
      </c>
      <c r="J25" s="44">
        <v>6.71</v>
      </c>
      <c r="K25" s="44">
        <v>3.11</v>
      </c>
      <c r="L25" s="44">
        <v>2</v>
      </c>
      <c r="M25" s="44">
        <v>3</v>
      </c>
      <c r="N25" s="44">
        <v>3.1</v>
      </c>
      <c r="O25" s="44">
        <v>4</v>
      </c>
    </row>
    <row r="26" spans="1:15" ht="12.75">
      <c r="A26" s="49">
        <v>2.3</v>
      </c>
      <c r="B26" s="46" t="s">
        <v>42</v>
      </c>
      <c r="C26" s="44">
        <f t="shared" si="9"/>
        <v>0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</row>
    <row r="27" spans="1:15" ht="12.75">
      <c r="A27" s="14">
        <v>3</v>
      </c>
      <c r="B27" s="15" t="s">
        <v>19</v>
      </c>
      <c r="C27" s="28">
        <f t="shared" si="9"/>
        <v>388.62</v>
      </c>
      <c r="D27" s="28">
        <f aca="true" t="shared" si="11" ref="D27:O27">D28+D29+D34</f>
        <v>33.83</v>
      </c>
      <c r="E27" s="28">
        <f t="shared" si="11"/>
        <v>34.36</v>
      </c>
      <c r="F27" s="28">
        <f t="shared" si="11"/>
        <v>31.72</v>
      </c>
      <c r="G27" s="28">
        <f t="shared" si="11"/>
        <v>32.69</v>
      </c>
      <c r="H27" s="28">
        <f t="shared" si="11"/>
        <v>34.22</v>
      </c>
      <c r="I27" s="28">
        <f t="shared" si="11"/>
        <v>32.37</v>
      </c>
      <c r="J27" s="28">
        <f t="shared" si="11"/>
        <v>30.56</v>
      </c>
      <c r="K27" s="28">
        <f t="shared" si="11"/>
        <v>30.89</v>
      </c>
      <c r="L27" s="28">
        <f t="shared" si="11"/>
        <v>31.09</v>
      </c>
      <c r="M27" s="28">
        <f t="shared" si="11"/>
        <v>31.39</v>
      </c>
      <c r="N27" s="28">
        <f t="shared" si="11"/>
        <v>31.49</v>
      </c>
      <c r="O27" s="28">
        <f t="shared" si="11"/>
        <v>34.01</v>
      </c>
    </row>
    <row r="28" spans="1:15" ht="12.75">
      <c r="A28" s="14">
        <v>3.1</v>
      </c>
      <c r="B28" s="15" t="s">
        <v>25</v>
      </c>
      <c r="C28" s="28">
        <f t="shared" si="9"/>
        <v>360.66</v>
      </c>
      <c r="D28" s="28">
        <v>32.19</v>
      </c>
      <c r="E28" s="28">
        <v>33.43</v>
      </c>
      <c r="F28" s="28">
        <v>30.91</v>
      </c>
      <c r="G28" s="28">
        <v>31.75</v>
      </c>
      <c r="H28" s="28">
        <v>31.98</v>
      </c>
      <c r="I28" s="28">
        <v>31.2</v>
      </c>
      <c r="J28" s="28">
        <v>28.28</v>
      </c>
      <c r="K28" s="28">
        <v>24.34</v>
      </c>
      <c r="L28" s="28">
        <v>28.7</v>
      </c>
      <c r="M28" s="28">
        <v>28.7</v>
      </c>
      <c r="N28" s="28">
        <v>28.7</v>
      </c>
      <c r="O28" s="28">
        <f>N28*1.0619006103</f>
        <v>30.48</v>
      </c>
    </row>
    <row r="29" spans="1:15" ht="12.75">
      <c r="A29" s="14">
        <v>3.2</v>
      </c>
      <c r="B29" s="15" t="s">
        <v>5</v>
      </c>
      <c r="C29" s="28">
        <f t="shared" si="9"/>
        <v>27.96</v>
      </c>
      <c r="D29" s="28">
        <f aca="true" t="shared" si="12" ref="D29:N29">SUM(D30:D33)</f>
        <v>1.64</v>
      </c>
      <c r="E29" s="28">
        <f t="shared" si="12"/>
        <v>0.93</v>
      </c>
      <c r="F29" s="28">
        <f t="shared" si="12"/>
        <v>0.81</v>
      </c>
      <c r="G29" s="28">
        <f t="shared" si="12"/>
        <v>0.94</v>
      </c>
      <c r="H29" s="28">
        <f t="shared" si="12"/>
        <v>2.24</v>
      </c>
      <c r="I29" s="28">
        <f t="shared" si="12"/>
        <v>1.17</v>
      </c>
      <c r="J29" s="28">
        <f t="shared" si="12"/>
        <v>2.28</v>
      </c>
      <c r="K29" s="28">
        <f t="shared" si="12"/>
        <v>6.55</v>
      </c>
      <c r="L29" s="28">
        <f t="shared" si="12"/>
        <v>2.39</v>
      </c>
      <c r="M29" s="28">
        <f t="shared" si="12"/>
        <v>2.69</v>
      </c>
      <c r="N29" s="28">
        <f t="shared" si="12"/>
        <v>2.79</v>
      </c>
      <c r="O29" s="28">
        <f>O30+O31+O33</f>
        <v>3.53</v>
      </c>
    </row>
    <row r="30" spans="1:15" ht="12.75">
      <c r="A30" s="13" t="s">
        <v>20</v>
      </c>
      <c r="B30" s="13" t="s">
        <v>8</v>
      </c>
      <c r="C30" s="28">
        <f t="shared" si="9"/>
        <v>6.61</v>
      </c>
      <c r="D30" s="28">
        <v>0.64</v>
      </c>
      <c r="E30" s="28">
        <v>0.43</v>
      </c>
      <c r="F30" s="28">
        <v>0.42</v>
      </c>
      <c r="G30" s="28">
        <v>0.47</v>
      </c>
      <c r="H30" s="28">
        <v>0.87</v>
      </c>
      <c r="I30" s="28">
        <v>0.42</v>
      </c>
      <c r="J30" s="28">
        <v>0.33</v>
      </c>
      <c r="K30" s="28">
        <v>0.63</v>
      </c>
      <c r="L30" s="28">
        <v>0.59</v>
      </c>
      <c r="M30" s="28">
        <v>0.59</v>
      </c>
      <c r="N30" s="28">
        <v>0.59</v>
      </c>
      <c r="O30" s="28">
        <f>N30*1.0619006103</f>
        <v>0.63</v>
      </c>
    </row>
    <row r="31" spans="1:15" ht="12.75">
      <c r="A31" s="13" t="s">
        <v>21</v>
      </c>
      <c r="B31" s="15" t="s">
        <v>7</v>
      </c>
      <c r="C31" s="28">
        <f t="shared" si="9"/>
        <v>0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12.75">
      <c r="A32" s="13" t="s">
        <v>22</v>
      </c>
      <c r="B32" s="13" t="s">
        <v>11</v>
      </c>
      <c r="C32" s="17">
        <f t="shared" si="9"/>
        <v>0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22.5">
      <c r="A33" s="13" t="s">
        <v>23</v>
      </c>
      <c r="B33" s="15" t="s">
        <v>14</v>
      </c>
      <c r="C33" s="12">
        <f>SUM(D33:O33)</f>
        <v>21.35</v>
      </c>
      <c r="D33" s="28">
        <v>1</v>
      </c>
      <c r="E33" s="28">
        <v>0.5</v>
      </c>
      <c r="F33" s="28">
        <v>0.39</v>
      </c>
      <c r="G33" s="28">
        <v>0.47</v>
      </c>
      <c r="H33" s="28">
        <v>1.37</v>
      </c>
      <c r="I33" s="28">
        <v>0.75</v>
      </c>
      <c r="J33" s="28">
        <v>1.95</v>
      </c>
      <c r="K33" s="28">
        <v>5.92</v>
      </c>
      <c r="L33" s="28">
        <v>1.8</v>
      </c>
      <c r="M33" s="28">
        <v>2.1</v>
      </c>
      <c r="N33" s="28">
        <v>2.2</v>
      </c>
      <c r="O33" s="28">
        <v>2.9</v>
      </c>
    </row>
    <row r="34" spans="1:15" ht="12.75">
      <c r="A34" s="18">
        <v>3.3</v>
      </c>
      <c r="B34" s="15" t="s">
        <v>42</v>
      </c>
      <c r="C34" s="12">
        <f>SUM(D34:O34)</f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</row>
    <row r="35" spans="1:15" s="29" customFormat="1" ht="12.75">
      <c r="A35" s="31"/>
      <c r="B35" s="31"/>
      <c r="C35" s="55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2.75" customHeight="1">
      <c r="A36" s="77"/>
      <c r="B36" s="77" t="s">
        <v>39</v>
      </c>
      <c r="C36" s="78" t="s">
        <v>52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1:15" ht="21.75" customHeight="1">
      <c r="A37" s="77"/>
      <c r="B37" s="77"/>
      <c r="C37" s="78"/>
      <c r="D37" s="28" t="s">
        <v>27</v>
      </c>
      <c r="E37" s="28" t="s">
        <v>28</v>
      </c>
      <c r="F37" s="28" t="s">
        <v>29</v>
      </c>
      <c r="G37" s="28" t="s">
        <v>30</v>
      </c>
      <c r="H37" s="28" t="s">
        <v>31</v>
      </c>
      <c r="I37" s="28" t="s">
        <v>32</v>
      </c>
      <c r="J37" s="28" t="s">
        <v>33</v>
      </c>
      <c r="K37" s="28" t="s">
        <v>34</v>
      </c>
      <c r="L37" s="62" t="s">
        <v>35</v>
      </c>
      <c r="M37" s="28" t="s">
        <v>36</v>
      </c>
      <c r="N37" s="28" t="s">
        <v>37</v>
      </c>
      <c r="O37" s="28" t="s">
        <v>38</v>
      </c>
    </row>
    <row r="38" spans="1:15" ht="22.5">
      <c r="A38" s="14">
        <v>4</v>
      </c>
      <c r="B38" s="15" t="s">
        <v>54</v>
      </c>
      <c r="C38" s="28">
        <f aca="true" t="shared" si="13" ref="C38:C45">SUM(D38:O38)</f>
        <v>2326.54</v>
      </c>
      <c r="D38" s="28">
        <f>D39+D40+D45</f>
        <v>191.78</v>
      </c>
      <c r="E38" s="28">
        <f aca="true" t="shared" si="14" ref="E38:O38">E39+E40+E45</f>
        <v>190.25</v>
      </c>
      <c r="F38" s="28">
        <f t="shared" si="14"/>
        <v>180.59</v>
      </c>
      <c r="G38" s="28">
        <f t="shared" si="14"/>
        <v>181.07</v>
      </c>
      <c r="H38" s="28">
        <f t="shared" si="14"/>
        <v>185.41</v>
      </c>
      <c r="I38" s="28">
        <f t="shared" si="14"/>
        <v>187.48</v>
      </c>
      <c r="J38" s="28">
        <f t="shared" si="14"/>
        <v>192.72</v>
      </c>
      <c r="K38" s="28">
        <f t="shared" si="14"/>
        <v>201.59</v>
      </c>
      <c r="L38" s="28">
        <f t="shared" si="14"/>
        <v>201.56</v>
      </c>
      <c r="M38" s="28">
        <f t="shared" si="14"/>
        <v>201.41</v>
      </c>
      <c r="N38" s="28">
        <f t="shared" si="14"/>
        <v>201.11</v>
      </c>
      <c r="O38" s="28">
        <f t="shared" si="14"/>
        <v>211.57</v>
      </c>
    </row>
    <row r="39" spans="1:15" ht="12.75">
      <c r="A39" s="14">
        <v>4.1</v>
      </c>
      <c r="B39" s="15" t="s">
        <v>50</v>
      </c>
      <c r="C39" s="28">
        <f t="shared" si="13"/>
        <v>1906.62</v>
      </c>
      <c r="D39" s="28">
        <v>168.69</v>
      </c>
      <c r="E39" s="28">
        <v>168.13</v>
      </c>
      <c r="F39" s="28">
        <v>158.29</v>
      </c>
      <c r="G39" s="28">
        <v>158.35</v>
      </c>
      <c r="H39" s="28">
        <v>155.77</v>
      </c>
      <c r="I39" s="28">
        <v>150.66</v>
      </c>
      <c r="J39" s="28">
        <v>153.69</v>
      </c>
      <c r="K39" s="28">
        <v>154.58</v>
      </c>
      <c r="L39" s="28">
        <v>155.86</v>
      </c>
      <c r="M39" s="28">
        <v>156</v>
      </c>
      <c r="N39" s="28">
        <v>160.4</v>
      </c>
      <c r="O39" s="28">
        <v>166.2</v>
      </c>
    </row>
    <row r="40" spans="1:15" ht="12.75">
      <c r="A40" s="12">
        <v>4.2</v>
      </c>
      <c r="B40" s="25" t="s">
        <v>5</v>
      </c>
      <c r="C40" s="28">
        <f t="shared" si="13"/>
        <v>418.89</v>
      </c>
      <c r="D40" s="28">
        <f>SUM(D41:D44)</f>
        <v>22.66</v>
      </c>
      <c r="E40" s="28">
        <f aca="true" t="shared" si="15" ref="E40:N40">SUM(E41:E44)</f>
        <v>22.12</v>
      </c>
      <c r="F40" s="28">
        <f t="shared" si="15"/>
        <v>22.3</v>
      </c>
      <c r="G40" s="28">
        <f t="shared" si="15"/>
        <v>22.72</v>
      </c>
      <c r="H40" s="28">
        <f t="shared" si="15"/>
        <v>29.64</v>
      </c>
      <c r="I40" s="28">
        <f t="shared" si="15"/>
        <v>36.82</v>
      </c>
      <c r="J40" s="28">
        <f t="shared" si="15"/>
        <v>39.03</v>
      </c>
      <c r="K40" s="28">
        <f t="shared" si="15"/>
        <v>47.01</v>
      </c>
      <c r="L40" s="28">
        <f t="shared" si="15"/>
        <v>45.7</v>
      </c>
      <c r="M40" s="28">
        <f>SUM(M41:M44)</f>
        <v>45.41</v>
      </c>
      <c r="N40" s="28">
        <f t="shared" si="15"/>
        <v>40.71</v>
      </c>
      <c r="O40" s="28">
        <f>SUM(O41:O44)</f>
        <v>44.77</v>
      </c>
    </row>
    <row r="41" spans="1:15" ht="12.75">
      <c r="A41" s="13" t="s">
        <v>44</v>
      </c>
      <c r="B41" s="15" t="s">
        <v>8</v>
      </c>
      <c r="C41" s="28">
        <f t="shared" si="13"/>
        <v>263.73</v>
      </c>
      <c r="D41" s="28">
        <v>20.87</v>
      </c>
      <c r="E41" s="28">
        <v>18.53</v>
      </c>
      <c r="F41" s="28">
        <v>17.78</v>
      </c>
      <c r="G41" s="28">
        <v>16.23</v>
      </c>
      <c r="H41" s="28">
        <v>22.37</v>
      </c>
      <c r="I41" s="28">
        <v>23.57</v>
      </c>
      <c r="J41" s="28">
        <v>21.62</v>
      </c>
      <c r="K41" s="28">
        <v>22.94</v>
      </c>
      <c r="L41" s="28">
        <v>23.6</v>
      </c>
      <c r="M41" s="28">
        <v>25.21</v>
      </c>
      <c r="N41" s="28">
        <v>24</v>
      </c>
      <c r="O41" s="28">
        <v>27.01</v>
      </c>
    </row>
    <row r="42" spans="1:15" ht="12.75">
      <c r="A42" s="13" t="s">
        <v>45</v>
      </c>
      <c r="B42" s="15" t="s">
        <v>7</v>
      </c>
      <c r="C42" s="28">
        <f t="shared" si="13"/>
        <v>7.5</v>
      </c>
      <c r="D42" s="28">
        <v>1.21</v>
      </c>
      <c r="E42" s="28">
        <v>0.76</v>
      </c>
      <c r="F42" s="28">
        <v>0.61</v>
      </c>
      <c r="G42" s="28">
        <v>0.35</v>
      </c>
      <c r="H42" s="28">
        <v>0.51</v>
      </c>
      <c r="I42" s="28"/>
      <c r="J42" s="28"/>
      <c r="K42" s="28"/>
      <c r="L42" s="28">
        <v>1</v>
      </c>
      <c r="M42" s="28">
        <v>1</v>
      </c>
      <c r="N42" s="28">
        <v>1</v>
      </c>
      <c r="O42" s="28">
        <f>N42*1.0619006103</f>
        <v>1.06</v>
      </c>
    </row>
    <row r="43" spans="1:15" ht="12.75">
      <c r="A43" s="13" t="s">
        <v>46</v>
      </c>
      <c r="B43" s="15" t="s">
        <v>11</v>
      </c>
      <c r="C43" s="28">
        <f t="shared" si="13"/>
        <v>0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>
        <f>N43*1.0619006103</f>
        <v>0</v>
      </c>
    </row>
    <row r="44" spans="1:15" ht="22.5">
      <c r="A44" s="14" t="s">
        <v>47</v>
      </c>
      <c r="B44" s="15" t="s">
        <v>14</v>
      </c>
      <c r="C44" s="28">
        <f t="shared" si="13"/>
        <v>147.66</v>
      </c>
      <c r="D44" s="28">
        <v>0.58</v>
      </c>
      <c r="E44" s="28">
        <v>2.83</v>
      </c>
      <c r="F44" s="28">
        <v>3.91</v>
      </c>
      <c r="G44" s="28">
        <v>6.14</v>
      </c>
      <c r="H44" s="28">
        <v>6.76</v>
      </c>
      <c r="I44" s="28">
        <v>13.25</v>
      </c>
      <c r="J44" s="28">
        <v>17.41</v>
      </c>
      <c r="K44" s="28">
        <v>24.07</v>
      </c>
      <c r="L44" s="28">
        <v>21.1</v>
      </c>
      <c r="M44" s="28">
        <v>19.2</v>
      </c>
      <c r="N44" s="28">
        <v>15.71</v>
      </c>
      <c r="O44" s="28">
        <v>16.7</v>
      </c>
    </row>
    <row r="45" spans="1:15" ht="12.75">
      <c r="A45" s="14">
        <v>4.3</v>
      </c>
      <c r="B45" s="15" t="s">
        <v>42</v>
      </c>
      <c r="C45" s="28">
        <f t="shared" si="13"/>
        <v>1.03</v>
      </c>
      <c r="D45" s="28">
        <v>0.43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>
        <v>0.6</v>
      </c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41"/>
      <c r="M46" s="41"/>
      <c r="N46" s="41"/>
      <c r="O46" s="4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41"/>
      <c r="M47" s="41"/>
      <c r="N47" s="41"/>
      <c r="O47" s="4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41"/>
      <c r="M48" s="41"/>
      <c r="N48" s="41"/>
      <c r="O48" s="41"/>
    </row>
    <row r="49" spans="1:15" ht="12.75">
      <c r="A49" s="1"/>
      <c r="B49" s="26" t="s">
        <v>48</v>
      </c>
      <c r="C49" s="1" t="s">
        <v>0</v>
      </c>
      <c r="D49" s="1"/>
      <c r="E49" s="1"/>
      <c r="F49" s="1"/>
      <c r="G49" s="1"/>
      <c r="H49" s="1" t="s">
        <v>1</v>
      </c>
      <c r="I49" s="1"/>
      <c r="J49" s="1"/>
      <c r="K49" s="1"/>
      <c r="L49" s="41"/>
      <c r="M49" s="41"/>
      <c r="N49" s="41"/>
      <c r="O49" s="41"/>
    </row>
    <row r="50" spans="1:15" ht="12.75">
      <c r="A50" s="1"/>
      <c r="B50" s="26"/>
      <c r="C50" s="1"/>
      <c r="D50" s="1"/>
      <c r="E50" s="1"/>
      <c r="F50" s="1"/>
      <c r="G50" s="1"/>
      <c r="H50" s="1"/>
      <c r="I50" s="1"/>
      <c r="J50" s="1"/>
      <c r="K50" s="1"/>
      <c r="L50" s="41"/>
      <c r="M50" s="41"/>
      <c r="N50" s="41"/>
      <c r="O50" s="41"/>
    </row>
    <row r="51" spans="1:15" ht="12.75">
      <c r="A51" s="1"/>
      <c r="B51" s="1"/>
      <c r="C51" s="1" t="s">
        <v>43</v>
      </c>
      <c r="D51" s="1"/>
      <c r="E51" s="1"/>
      <c r="F51" s="1"/>
      <c r="G51" s="1"/>
      <c r="H51" s="1" t="s">
        <v>2</v>
      </c>
      <c r="I51" s="1"/>
      <c r="J51" s="1"/>
      <c r="K51" s="1"/>
      <c r="L51" s="41"/>
      <c r="M51" s="41"/>
      <c r="N51" s="41"/>
      <c r="O51" s="4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41"/>
      <c r="M52" s="41"/>
      <c r="N52" s="41"/>
      <c r="O52" s="41"/>
    </row>
    <row r="53" spans="1:15" ht="12.75">
      <c r="A53" s="1"/>
      <c r="B53" s="1"/>
      <c r="C53" s="1" t="s">
        <v>3</v>
      </c>
      <c r="D53" s="1"/>
      <c r="E53" s="1"/>
      <c r="F53" s="1"/>
      <c r="G53" s="1"/>
      <c r="H53" s="1" t="s">
        <v>4</v>
      </c>
      <c r="I53" s="1"/>
      <c r="J53" s="1"/>
      <c r="K53" s="1"/>
      <c r="L53" s="41"/>
      <c r="M53" s="41"/>
      <c r="N53" s="41"/>
      <c r="O53" s="41"/>
    </row>
  </sheetData>
  <mergeCells count="10">
    <mergeCell ref="A36:A37"/>
    <mergeCell ref="B36:B37"/>
    <mergeCell ref="C36:C37"/>
    <mergeCell ref="D36:O36"/>
    <mergeCell ref="B5:O5"/>
    <mergeCell ref="A9:A10"/>
    <mergeCell ref="B9:B10"/>
    <mergeCell ref="C9:C10"/>
    <mergeCell ref="D9:O9"/>
    <mergeCell ref="B7:M7"/>
  </mergeCells>
  <printOptions/>
  <pageMargins left="0.75" right="0.75" top="0.96" bottom="0.37" header="0.22" footer="0.5"/>
  <pageSetup horizontalDpi="600" verticalDpi="600" orientation="landscape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Укрсоцбанк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Jeta's client</dc:creator>
  <cp:keywords/>
  <dc:description/>
  <cp:lastModifiedBy>User</cp:lastModifiedBy>
  <cp:lastPrinted>2013-10-11T10:32:43Z</cp:lastPrinted>
  <dcterms:created xsi:type="dcterms:W3CDTF">1999-05-13T12:35:39Z</dcterms:created>
  <dcterms:modified xsi:type="dcterms:W3CDTF">2013-11-08T08:43:33Z</dcterms:modified>
  <cp:category/>
  <cp:version/>
  <cp:contentType/>
  <cp:contentStatus/>
</cp:coreProperties>
</file>